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ovbeskyttetMapper\FitMum\Målinger i FitMum RCT\PPAQ\Dansk udgave\"/>
    </mc:Choice>
  </mc:AlternateContent>
  <xr:revisionPtr revIDLastSave="0" documentId="13_ncr:1_{240062DA-D616-4C93-A3E9-9EEC11BD8C02}" xr6:coauthVersionLast="45" xr6:coauthVersionMax="45" xr10:uidLastSave="{00000000-0000-0000-0000-000000000000}"/>
  <bookViews>
    <workbookView xWindow="3510" yWindow="3510" windowWidth="21600" windowHeight="12735" xr2:uid="{5F7429A0-25AD-4835-B813-681BD2B5B38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AA13" i="1" l="1"/>
  <c r="AA33" i="1" s="1"/>
  <c r="AA43" i="1" s="1"/>
  <c r="C43" i="1"/>
  <c r="H54" i="1"/>
  <c r="I54" i="1"/>
  <c r="J54" i="1"/>
  <c r="K54" i="1"/>
  <c r="L54" i="1"/>
  <c r="M54" i="1"/>
  <c r="N54" i="1"/>
  <c r="O54" i="1"/>
  <c r="P54" i="1"/>
  <c r="Q54" i="1"/>
  <c r="R54" i="1"/>
  <c r="S54" i="1"/>
  <c r="V54" i="1" s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H55" i="1"/>
  <c r="I55" i="1"/>
  <c r="J55" i="1"/>
  <c r="N55" i="1"/>
  <c r="O55" i="1"/>
  <c r="P55" i="1"/>
  <c r="Q55" i="1"/>
  <c r="R55" i="1"/>
  <c r="U55" i="1" s="1"/>
  <c r="S55" i="1"/>
  <c r="V55" i="1" s="1"/>
  <c r="Z55" i="1"/>
  <c r="AA55" i="1"/>
  <c r="AB55" i="1"/>
  <c r="AC55" i="1"/>
  <c r="AD55" i="1"/>
  <c r="AE55" i="1"/>
  <c r="AF55" i="1"/>
  <c r="AG55" i="1"/>
  <c r="AH55" i="1"/>
  <c r="AI55" i="1"/>
  <c r="AJ55" i="1"/>
  <c r="AK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V56" i="1" s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U57" i="1" s="1"/>
  <c r="S57" i="1"/>
  <c r="V57" i="1" s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V58" i="1" s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U59" i="1" s="1"/>
  <c r="P59" i="1"/>
  <c r="Q59" i="1"/>
  <c r="R59" i="1"/>
  <c r="S59" i="1"/>
  <c r="V59" i="1" s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C44" i="1"/>
  <c r="D44" i="1"/>
  <c r="E44" i="1"/>
  <c r="F44" i="1"/>
  <c r="H44" i="1"/>
  <c r="I44" i="1"/>
  <c r="J44" i="1"/>
  <c r="K44" i="1"/>
  <c r="L44" i="1"/>
  <c r="M44" i="1"/>
  <c r="N44" i="1"/>
  <c r="O44" i="1"/>
  <c r="P44" i="1"/>
  <c r="R44" i="1"/>
  <c r="S44" i="1"/>
  <c r="T44" i="1"/>
  <c r="U44" i="1"/>
  <c r="V44" i="1"/>
  <c r="W44" i="1"/>
  <c r="X44" i="1"/>
  <c r="Y44" i="1"/>
  <c r="Z44" i="1"/>
  <c r="AB44" i="1"/>
  <c r="AC44" i="1"/>
  <c r="AD44" i="1"/>
  <c r="AE44" i="1"/>
  <c r="AF44" i="1"/>
  <c r="AG44" i="1"/>
  <c r="AH44" i="1"/>
  <c r="AI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D37" i="1"/>
  <c r="AE37" i="1"/>
  <c r="AF37" i="1"/>
  <c r="AG37" i="1"/>
  <c r="AH37" i="1"/>
  <c r="AI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D38" i="1"/>
  <c r="AE38" i="1"/>
  <c r="AF38" i="1"/>
  <c r="AG38" i="1"/>
  <c r="AH38" i="1"/>
  <c r="AI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D39" i="1"/>
  <c r="AE39" i="1"/>
  <c r="AF39" i="1"/>
  <c r="AG39" i="1"/>
  <c r="AH39" i="1"/>
  <c r="AI39" i="1"/>
  <c r="C34" i="1"/>
  <c r="D34" i="1"/>
  <c r="E34" i="1"/>
  <c r="F34" i="1"/>
  <c r="H34" i="1"/>
  <c r="I34" i="1"/>
  <c r="J34" i="1"/>
  <c r="K34" i="1"/>
  <c r="L34" i="1"/>
  <c r="M34" i="1"/>
  <c r="N34" i="1"/>
  <c r="O34" i="1"/>
  <c r="P34" i="1"/>
  <c r="R34" i="1"/>
  <c r="S34" i="1"/>
  <c r="T34" i="1"/>
  <c r="U34" i="1"/>
  <c r="V34" i="1"/>
  <c r="W34" i="1"/>
  <c r="X34" i="1"/>
  <c r="Y34" i="1"/>
  <c r="Z34" i="1"/>
  <c r="AB34" i="1"/>
  <c r="AC34" i="1"/>
  <c r="AD34" i="1"/>
  <c r="AE34" i="1"/>
  <c r="AF34" i="1"/>
  <c r="AG34" i="1"/>
  <c r="AH34" i="1"/>
  <c r="AI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D35" i="1"/>
  <c r="AE35" i="1"/>
  <c r="AF35" i="1"/>
  <c r="AG35" i="1"/>
  <c r="AH35" i="1"/>
  <c r="AI35" i="1"/>
  <c r="B15" i="1"/>
  <c r="E55" i="1" s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C15" i="1"/>
  <c r="AC35" i="1" s="1"/>
  <c r="AE15" i="1"/>
  <c r="AF15" i="1"/>
  <c r="AG15" i="1"/>
  <c r="AH15" i="1"/>
  <c r="AI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C16" i="1"/>
  <c r="AE16" i="1"/>
  <c r="AF16" i="1"/>
  <c r="AG16" i="1"/>
  <c r="AH16" i="1"/>
  <c r="AI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C17" i="1"/>
  <c r="AC37" i="1" s="1"/>
  <c r="AE17" i="1"/>
  <c r="AF17" i="1"/>
  <c r="AG17" i="1"/>
  <c r="AH17" i="1"/>
  <c r="AI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C18" i="1"/>
  <c r="AC38" i="1" s="1"/>
  <c r="AE18" i="1"/>
  <c r="AF18" i="1"/>
  <c r="AG18" i="1"/>
  <c r="AH18" i="1"/>
  <c r="AI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C19" i="1"/>
  <c r="AC39" i="1" s="1"/>
  <c r="AE19" i="1"/>
  <c r="AF19" i="1"/>
  <c r="AG19" i="1"/>
  <c r="AH19" i="1"/>
  <c r="AI19" i="1"/>
  <c r="B14" i="1"/>
  <c r="B44" i="1" s="1"/>
  <c r="C14" i="1"/>
  <c r="D14" i="1"/>
  <c r="E14" i="1"/>
  <c r="F14" i="1"/>
  <c r="G14" i="1"/>
  <c r="G34" i="1" s="1"/>
  <c r="G44" i="1" s="1"/>
  <c r="H14" i="1"/>
  <c r="I14" i="1"/>
  <c r="J14" i="1"/>
  <c r="K14" i="1"/>
  <c r="L14" i="1"/>
  <c r="M14" i="1"/>
  <c r="N14" i="1"/>
  <c r="O14" i="1"/>
  <c r="P14" i="1"/>
  <c r="Q14" i="1"/>
  <c r="Q34" i="1" s="1"/>
  <c r="Q44" i="1" s="1"/>
  <c r="R14" i="1"/>
  <c r="S14" i="1"/>
  <c r="T14" i="1"/>
  <c r="U14" i="1"/>
  <c r="V14" i="1"/>
  <c r="W14" i="1"/>
  <c r="X14" i="1"/>
  <c r="Y14" i="1"/>
  <c r="Z14" i="1"/>
  <c r="AA14" i="1"/>
  <c r="E54" i="1" s="1"/>
  <c r="AC14" i="1"/>
  <c r="AE14" i="1"/>
  <c r="AF14" i="1"/>
  <c r="AG14" i="1"/>
  <c r="AH14" i="1"/>
  <c r="AI14" i="1"/>
  <c r="AH33" i="1"/>
  <c r="AH43" i="1" s="1"/>
  <c r="AD33" i="1"/>
  <c r="AD43" i="1" s="1"/>
  <c r="AB33" i="1"/>
  <c r="AB43" i="1" s="1"/>
  <c r="AI13" i="1"/>
  <c r="AI33" i="1" s="1"/>
  <c r="AI43" i="1" s="1"/>
  <c r="AH13" i="1"/>
  <c r="AG13" i="1"/>
  <c r="AG33" i="1" s="1"/>
  <c r="AG43" i="1" s="1"/>
  <c r="AF13" i="1"/>
  <c r="AF33" i="1" s="1"/>
  <c r="AF43" i="1" s="1"/>
  <c r="AE13" i="1"/>
  <c r="AE33" i="1" s="1"/>
  <c r="AC13" i="1"/>
  <c r="AC33" i="1" s="1"/>
  <c r="AC43" i="1" s="1"/>
  <c r="Z13" i="1"/>
  <c r="Z33" i="1" s="1"/>
  <c r="Z43" i="1" s="1"/>
  <c r="Y13" i="1"/>
  <c r="Y33" i="1" s="1"/>
  <c r="Y43" i="1" s="1"/>
  <c r="X13" i="1"/>
  <c r="X33" i="1" s="1"/>
  <c r="X43" i="1" s="1"/>
  <c r="W13" i="1"/>
  <c r="W33" i="1" s="1"/>
  <c r="W43" i="1" s="1"/>
  <c r="V13" i="1"/>
  <c r="Q53" i="1" s="1"/>
  <c r="U13" i="1"/>
  <c r="U33" i="1" s="1"/>
  <c r="U43" i="1" s="1"/>
  <c r="T13" i="1"/>
  <c r="AC53" i="1" s="1"/>
  <c r="S13" i="1"/>
  <c r="S33" i="1" s="1"/>
  <c r="S43" i="1" s="1"/>
  <c r="R13" i="1"/>
  <c r="R33" i="1" s="1"/>
  <c r="R43" i="1" s="1"/>
  <c r="Q13" i="1"/>
  <c r="Q33" i="1" s="1"/>
  <c r="Q43" i="1" s="1"/>
  <c r="P13" i="1"/>
  <c r="AF53" i="1" s="1"/>
  <c r="O13" i="1"/>
  <c r="O33" i="1" s="1"/>
  <c r="O43" i="1" s="1"/>
  <c r="N13" i="1"/>
  <c r="N33" i="1" s="1"/>
  <c r="N43" i="1" s="1"/>
  <c r="M13" i="1"/>
  <c r="M33" i="1" s="1"/>
  <c r="M43" i="1" s="1"/>
  <c r="L13" i="1"/>
  <c r="L33" i="1" s="1"/>
  <c r="L43" i="1" s="1"/>
  <c r="K13" i="1"/>
  <c r="K33" i="1" s="1"/>
  <c r="K43" i="1" s="1"/>
  <c r="J13" i="1"/>
  <c r="J33" i="1" s="1"/>
  <c r="J43" i="1" s="1"/>
  <c r="I13" i="1"/>
  <c r="I33" i="1" s="1"/>
  <c r="H13" i="1"/>
  <c r="H33" i="1" s="1"/>
  <c r="G13" i="1"/>
  <c r="G33" i="1" s="1"/>
  <c r="G43" i="1" s="1"/>
  <c r="F13" i="1"/>
  <c r="N53" i="1" s="1"/>
  <c r="T53" i="1" s="1"/>
  <c r="E13" i="1"/>
  <c r="E33" i="1" s="1"/>
  <c r="E43" i="1" s="1"/>
  <c r="D13" i="1"/>
  <c r="D33" i="1" s="1"/>
  <c r="C13" i="1"/>
  <c r="C33" i="1" s="1"/>
  <c r="B13" i="1"/>
  <c r="B53" i="1" s="1"/>
  <c r="AA34" i="1" l="1"/>
  <c r="B54" i="1"/>
  <c r="W55" i="1"/>
  <c r="B35" i="1"/>
  <c r="K55" i="1"/>
  <c r="B55" i="1"/>
  <c r="U58" i="1"/>
  <c r="T58" i="1"/>
  <c r="U56" i="1"/>
  <c r="T56" i="1"/>
  <c r="U54" i="1"/>
  <c r="T54" i="1"/>
  <c r="T59" i="1"/>
  <c r="T57" i="1"/>
  <c r="T55" i="1"/>
  <c r="E53" i="1"/>
  <c r="AJ53" i="1"/>
  <c r="H43" i="1"/>
  <c r="D43" i="1"/>
  <c r="I53" i="1"/>
  <c r="I43" i="1"/>
  <c r="J53" i="1" s="1"/>
  <c r="AE43" i="1"/>
  <c r="AB53" i="1" s="1"/>
  <c r="AA53" i="1"/>
  <c r="F33" i="1"/>
  <c r="F43" i="1" s="1"/>
  <c r="Z53" i="1"/>
  <c r="K53" i="1"/>
  <c r="W53" i="1"/>
  <c r="AI53" i="1"/>
  <c r="B33" i="1"/>
  <c r="C53" i="1" s="1"/>
  <c r="V33" i="1"/>
  <c r="P33" i="1"/>
  <c r="T33" i="1"/>
  <c r="H53" i="1"/>
  <c r="F54" i="1" l="1"/>
  <c r="AA44" i="1"/>
  <c r="C54" i="1"/>
  <c r="X55" i="1"/>
  <c r="F55" i="1"/>
  <c r="B45" i="1"/>
  <c r="C55" i="1"/>
  <c r="L55" i="1"/>
  <c r="O53" i="1"/>
  <c r="V43" i="1"/>
  <c r="S53" i="1" s="1"/>
  <c r="R53" i="1"/>
  <c r="U53" i="1" s="1"/>
  <c r="X53" i="1"/>
  <c r="L53" i="1"/>
  <c r="B43" i="1"/>
  <c r="F53" i="1"/>
  <c r="AK53" i="1"/>
  <c r="AD53" i="1"/>
  <c r="T43" i="1"/>
  <c r="AE53" i="1" s="1"/>
  <c r="AG53" i="1"/>
  <c r="P43" i="1"/>
  <c r="AH53" i="1" s="1"/>
  <c r="D54" i="1" l="1"/>
  <c r="G54" i="1"/>
  <c r="M55" i="1"/>
  <c r="Y55" i="1"/>
  <c r="G55" i="1"/>
  <c r="D55" i="1"/>
  <c r="Y53" i="1"/>
  <c r="M53" i="1"/>
  <c r="D53" i="1"/>
  <c r="G53" i="1"/>
  <c r="P53" i="1"/>
  <c r="V53" i="1" s="1"/>
</calcChain>
</file>

<file path=xl/sharedStrings.xml><?xml version="1.0" encoding="utf-8"?>
<sst xmlns="http://schemas.openxmlformats.org/spreadsheetml/2006/main" count="251" uniqueCount="88">
  <si>
    <t>ID</t>
  </si>
  <si>
    <t>sp. 4</t>
  </si>
  <si>
    <t>sp. 5</t>
  </si>
  <si>
    <t>sp. 6</t>
  </si>
  <si>
    <t>sp. 7</t>
  </si>
  <si>
    <t>sp. 8</t>
  </si>
  <si>
    <t>sp. 9</t>
  </si>
  <si>
    <t>sp. 11</t>
  </si>
  <si>
    <t>sp. 12</t>
  </si>
  <si>
    <t>sp. 13</t>
  </si>
  <si>
    <t>sp. 14</t>
  </si>
  <si>
    <t>sp. 15</t>
  </si>
  <si>
    <t>sp. 16</t>
  </si>
  <si>
    <t xml:space="preserve"> sp. 17</t>
  </si>
  <si>
    <t>sp. 18</t>
  </si>
  <si>
    <t>sp.19</t>
  </si>
  <si>
    <t>sp. 20</t>
  </si>
  <si>
    <t>sp. 21</t>
  </si>
  <si>
    <t>sp. 22</t>
  </si>
  <si>
    <t>sp. 23</t>
  </si>
  <si>
    <t>sp. 24</t>
  </si>
  <si>
    <t>sp. 25</t>
  </si>
  <si>
    <t>sp. 26</t>
  </si>
  <si>
    <t>sp. 27</t>
  </si>
  <si>
    <t>sp. 28</t>
  </si>
  <si>
    <t>sp. 29</t>
  </si>
  <si>
    <t>sp. 30</t>
  </si>
  <si>
    <t xml:space="preserve"> sp. 31</t>
  </si>
  <si>
    <t>sp. 32</t>
  </si>
  <si>
    <t>sp. 33</t>
  </si>
  <si>
    <t>sp. 34</t>
  </si>
  <si>
    <t>sp. 35</t>
  </si>
  <si>
    <t>sp. 36</t>
  </si>
  <si>
    <t>Kvinde A</t>
  </si>
  <si>
    <t>Kvinde B</t>
  </si>
  <si>
    <t>Kvinde ?</t>
  </si>
  <si>
    <t>VARIGHED af aktivitet (timer pr. uge)</t>
  </si>
  <si>
    <t>KVINDENS SVAR (Første afkrydsningsfelt i PPAQ-DK "ingen" svarer til 0. Andet felt "mindre end ½ time pr. ..." svarer til 1. Tredje felt "½ til næsten 1 time pr. ..." svarer til 2. Fjerde felt "1 til næsten 2 timer pr. ..." svarer til 3. Femte felt "2 til næsten 3 timer pr. ..." svarer til 4. Sjette felt "3 timer eller mere pr. ..." svarer til 5)</t>
  </si>
  <si>
    <t>MET-timer pr. uge (varighed x intensitet)</t>
  </si>
  <si>
    <t xml:space="preserve">Type </t>
  </si>
  <si>
    <t>Let (i alt)</t>
  </si>
  <si>
    <t>Stillesiddende (MET-timer/uge)</t>
  </si>
  <si>
    <t>Stillesiddende (MET-minutter/uge)</t>
  </si>
  <si>
    <t>Let (MET-timer/uge)</t>
  </si>
  <si>
    <t>Let (MET-minutter/uge)</t>
  </si>
  <si>
    <t>Moderat (MET-timer/uge)</t>
  </si>
  <si>
    <t>Moderat (MET-minutter/uge)</t>
  </si>
  <si>
    <t xml:space="preserve">Hårdt (i alt) </t>
  </si>
  <si>
    <t>Hårdt (MET-timer/uge)</t>
  </si>
  <si>
    <t>Hårdt (MET-minutter/uge)</t>
  </si>
  <si>
    <t xml:space="preserve">Moderat + hårdt (i alt) </t>
  </si>
  <si>
    <t>Moderat + hårdt (MET-timer/uge)</t>
  </si>
  <si>
    <t>Moderat + hårdt (MET-minutter/uge)</t>
  </si>
  <si>
    <t>Husholdning (i alt)</t>
  </si>
  <si>
    <t>Husholdning (MET-timer/uge)</t>
  </si>
  <si>
    <t>Husholdning (MET-minutter/uge)</t>
  </si>
  <si>
    <t xml:space="preserve">Arbejde (i alt) </t>
  </si>
  <si>
    <t>Arbejde (MET-minutter/uge)</t>
  </si>
  <si>
    <t xml:space="preserve">Motion (i alt) </t>
  </si>
  <si>
    <t>Motion (MET-timer/uge)</t>
  </si>
  <si>
    <t>Motion (MET-minutter/uge)</t>
  </si>
  <si>
    <t xml:space="preserve">Transport (i alt) </t>
  </si>
  <si>
    <t>Transport (MET-timer/uge)</t>
  </si>
  <si>
    <t>Transport (MET-minutter/uge)</t>
  </si>
  <si>
    <t xml:space="preserve">Inaktivitet (i alt) </t>
  </si>
  <si>
    <t>Inaktivitet (MET-timer/uge)</t>
  </si>
  <si>
    <t>Inaktivitet (MET-minutter/uge)</t>
  </si>
  <si>
    <t>MET-minutter pr. uge (MET-timer pr. uge x 60)</t>
  </si>
  <si>
    <t>sp. 30*</t>
  </si>
  <si>
    <t xml:space="preserve"> sp. 31*</t>
  </si>
  <si>
    <t xml:space="preserve"> sp. 31**</t>
  </si>
  <si>
    <t>* Spørgsmål, der af kvinden besvares med prosatekst</t>
  </si>
  <si>
    <t>I alt (MET-minutter/uge)</t>
  </si>
  <si>
    <t>I alt (MET-timer/uge)</t>
  </si>
  <si>
    <t>Samlet aktivitet</t>
  </si>
  <si>
    <r>
      <t xml:space="preserve">INTENSITET af aktivitet (MET) (Dette er en fast værdi fastlagt ud fra MET-kompendium fra </t>
    </r>
    <r>
      <rPr>
        <sz val="11"/>
        <rFont val="Calibri"/>
        <family val="2"/>
        <scheme val="minor"/>
      </rPr>
      <t>2011)</t>
    </r>
  </si>
  <si>
    <t>Grøn markering: værdierne er angivet pr. dag. Højeste værdi er ”6 timer eller mere pr. dag”</t>
  </si>
  <si>
    <t>Gul markering: værdierne er angivet pr. dag. Højeste værdi er ”3 timer eller mere pr. dag”</t>
  </si>
  <si>
    <t>Blå markering: værdierne er angivet pr. uge. Højeste værdi er ”3 timer eller mere pr. uge”</t>
  </si>
  <si>
    <t>Gul, grøn og blå markering er tilsvarende farverne angivet i instruksen til PPAQ-DK</t>
  </si>
  <si>
    <t xml:space="preserve">Let og derover (i alt) </t>
  </si>
  <si>
    <t>Let og derover MET-timer/uge</t>
  </si>
  <si>
    <t>Let og derover MET-minutter/uge</t>
  </si>
  <si>
    <t>Stillesiddende (i alt)</t>
  </si>
  <si>
    <t xml:space="preserve">Moderat (i alt) </t>
  </si>
  <si>
    <t>Arbejde (MET-timer/uge)</t>
  </si>
  <si>
    <t>sp. 30**</t>
  </si>
  <si>
    <t>** Aktiviteten (eller en tilsvarende aktivitet), der kvalitativt er angivet af kvinden, findes i kompendiet fra 2011 (ref. 3). Den passende MET-værdi indsættes.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</si>
</sst>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5" borderId="1" xfId="0" applyFill="1" applyBorder="1"/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 indent="1"/>
    </xf>
    <xf numFmtId="0" fontId="0" fillId="0" borderId="0" xfId="0" applyBorder="1"/>
    <xf numFmtId="0" fontId="0" fillId="0" borderId="0" xfId="0" applyFill="1" applyBorder="1"/>
    <xf numFmtId="0" fontId="1" fillId="0" borderId="4" xfId="0" applyFont="1" applyBorder="1"/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/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2" xfId="0" applyFill="1" applyBorder="1"/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1A1F-CD66-486E-8C6C-413207FDD36E}">
  <dimension ref="A1:AK69"/>
  <sheetViews>
    <sheetView tabSelected="1" topLeftCell="A31" zoomScale="80" zoomScaleNormal="80" workbookViewId="0">
      <selection activeCell="O64" sqref="O64"/>
    </sheetView>
  </sheetViews>
  <sheetFormatPr defaultRowHeight="15" x14ac:dyDescent="0.25"/>
  <sheetData>
    <row r="1" spans="1:35" s="12" customFormat="1" ht="15.75" thickBot="1" x14ac:dyDescent="0.3">
      <c r="A1" s="9"/>
      <c r="B1" s="23" t="s">
        <v>37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4"/>
    </row>
    <row r="2" spans="1:35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3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68</v>
      </c>
      <c r="AB2" s="3"/>
      <c r="AC2" s="3" t="s">
        <v>69</v>
      </c>
      <c r="AD2" s="3"/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</row>
    <row r="3" spans="1:35" x14ac:dyDescent="0.25">
      <c r="A3" s="5" t="s">
        <v>33</v>
      </c>
      <c r="B3">
        <v>2</v>
      </c>
      <c r="C3">
        <v>3</v>
      </c>
      <c r="D3">
        <v>1</v>
      </c>
      <c r="E3">
        <v>2</v>
      </c>
      <c r="F3">
        <v>3</v>
      </c>
      <c r="G3">
        <v>1</v>
      </c>
      <c r="H3">
        <v>1</v>
      </c>
      <c r="I3">
        <v>1</v>
      </c>
      <c r="J3">
        <v>1</v>
      </c>
      <c r="K3">
        <v>2</v>
      </c>
      <c r="L3">
        <v>1</v>
      </c>
      <c r="M3">
        <v>1</v>
      </c>
      <c r="N3">
        <v>2</v>
      </c>
      <c r="O3">
        <v>0</v>
      </c>
      <c r="P3">
        <v>1</v>
      </c>
      <c r="Q3">
        <v>0</v>
      </c>
      <c r="R3">
        <v>0</v>
      </c>
      <c r="S3">
        <v>4</v>
      </c>
      <c r="T3">
        <v>3</v>
      </c>
      <c r="U3">
        <v>0</v>
      </c>
      <c r="V3">
        <v>0</v>
      </c>
      <c r="W3">
        <v>0</v>
      </c>
      <c r="X3">
        <v>1</v>
      </c>
      <c r="Y3">
        <v>0</v>
      </c>
      <c r="Z3">
        <v>0</v>
      </c>
      <c r="AA3">
        <v>0</v>
      </c>
      <c r="AC3">
        <v>0</v>
      </c>
      <c r="AE3">
        <v>5</v>
      </c>
      <c r="AF3">
        <v>0</v>
      </c>
      <c r="AG3">
        <v>2</v>
      </c>
      <c r="AH3">
        <v>0</v>
      </c>
      <c r="AI3">
        <v>0</v>
      </c>
    </row>
    <row r="4" spans="1:35" x14ac:dyDescent="0.25">
      <c r="A4" s="5" t="s">
        <v>34</v>
      </c>
      <c r="B4">
        <v>1</v>
      </c>
      <c r="C4">
        <v>5</v>
      </c>
      <c r="D4">
        <v>3</v>
      </c>
      <c r="E4">
        <v>4</v>
      </c>
      <c r="F4">
        <v>5</v>
      </c>
      <c r="G4">
        <v>2</v>
      </c>
      <c r="H4">
        <v>2</v>
      </c>
      <c r="I4">
        <v>3</v>
      </c>
      <c r="J4">
        <v>4</v>
      </c>
      <c r="K4">
        <v>5</v>
      </c>
      <c r="L4">
        <v>3</v>
      </c>
      <c r="M4">
        <v>4</v>
      </c>
      <c r="N4">
        <v>4</v>
      </c>
      <c r="O4">
        <v>3</v>
      </c>
      <c r="P4">
        <v>2</v>
      </c>
      <c r="Q4">
        <v>2</v>
      </c>
      <c r="R4">
        <v>3</v>
      </c>
      <c r="S4">
        <v>0</v>
      </c>
      <c r="T4">
        <v>0</v>
      </c>
      <c r="U4">
        <v>3</v>
      </c>
      <c r="V4">
        <v>3</v>
      </c>
      <c r="W4">
        <v>2</v>
      </c>
      <c r="X4">
        <v>5</v>
      </c>
      <c r="Y4">
        <v>4</v>
      </c>
      <c r="Z4">
        <v>3</v>
      </c>
      <c r="AA4">
        <v>3</v>
      </c>
      <c r="AC4">
        <v>0</v>
      </c>
      <c r="AE4">
        <v>3</v>
      </c>
      <c r="AF4">
        <v>4</v>
      </c>
      <c r="AG4">
        <v>0</v>
      </c>
      <c r="AH4">
        <v>1</v>
      </c>
      <c r="AI4">
        <v>2</v>
      </c>
    </row>
    <row r="5" spans="1:35" x14ac:dyDescent="0.25">
      <c r="A5" s="5" t="s">
        <v>35</v>
      </c>
    </row>
    <row r="6" spans="1:35" x14ac:dyDescent="0.25">
      <c r="A6" s="5" t="s">
        <v>35</v>
      </c>
    </row>
    <row r="7" spans="1:35" x14ac:dyDescent="0.25">
      <c r="A7" s="5" t="s">
        <v>35</v>
      </c>
    </row>
    <row r="8" spans="1:35" x14ac:dyDescent="0.25">
      <c r="A8" s="5" t="s">
        <v>35</v>
      </c>
    </row>
    <row r="9" spans="1:35" x14ac:dyDescent="0.25">
      <c r="A9" s="5" t="s">
        <v>35</v>
      </c>
    </row>
    <row r="10" spans="1:35" ht="15.75" thickBot="1" x14ac:dyDescent="0.3">
      <c r="A10" s="5"/>
    </row>
    <row r="11" spans="1:35" s="12" customFormat="1" ht="15.75" thickBot="1" x14ac:dyDescent="0.3">
      <c r="A11" s="9"/>
      <c r="B11" s="21" t="s">
        <v>36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</row>
    <row r="12" spans="1:35" x14ac:dyDescent="0.25">
      <c r="A12" s="5"/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2" t="s">
        <v>8</v>
      </c>
      <c r="J12" s="2" t="s">
        <v>9</v>
      </c>
      <c r="K12" s="1" t="s">
        <v>10</v>
      </c>
      <c r="L12" s="1" t="s">
        <v>11</v>
      </c>
      <c r="M12" s="1" t="s">
        <v>12</v>
      </c>
      <c r="N12" s="3" t="s">
        <v>13</v>
      </c>
      <c r="O12" s="3" t="s">
        <v>14</v>
      </c>
      <c r="P12" s="1" t="s">
        <v>15</v>
      </c>
      <c r="Q12" s="1" t="s">
        <v>16</v>
      </c>
      <c r="R12" s="1" t="s">
        <v>17</v>
      </c>
      <c r="S12" s="1" t="s">
        <v>18</v>
      </c>
      <c r="T12" s="3" t="s">
        <v>19</v>
      </c>
      <c r="U12" s="3" t="s">
        <v>20</v>
      </c>
      <c r="V12" s="3" t="s">
        <v>21</v>
      </c>
      <c r="W12" s="3" t="s">
        <v>22</v>
      </c>
      <c r="X12" s="3" t="s">
        <v>23</v>
      </c>
      <c r="Y12" s="3" t="s">
        <v>24</v>
      </c>
      <c r="Z12" s="3" t="s">
        <v>25</v>
      </c>
      <c r="AA12" s="3" t="s">
        <v>26</v>
      </c>
      <c r="AB12" s="3"/>
      <c r="AC12" s="3" t="s">
        <v>27</v>
      </c>
      <c r="AD12" s="3"/>
      <c r="AE12" s="2" t="s">
        <v>28</v>
      </c>
      <c r="AF12" s="2" t="s">
        <v>29</v>
      </c>
      <c r="AG12" s="2" t="s">
        <v>30</v>
      </c>
      <c r="AH12" s="2" t="s">
        <v>31</v>
      </c>
      <c r="AI12" s="2" t="s">
        <v>32</v>
      </c>
    </row>
    <row r="13" spans="1:35" x14ac:dyDescent="0.25">
      <c r="A13" s="5" t="s">
        <v>33</v>
      </c>
      <c r="B13" s="6">
        <f t="shared" ref="B13:H14" si="0">IF(B3=5,"3",IF(B3=4,"2",IF(B3=3,"1",IF(B3=2,"0,50",IF(B3=1,"0,12","0")))))*7</f>
        <v>3.5</v>
      </c>
      <c r="C13" s="6">
        <f t="shared" si="0"/>
        <v>7</v>
      </c>
      <c r="D13" s="6">
        <f t="shared" si="0"/>
        <v>0.84</v>
      </c>
      <c r="E13" s="6">
        <f t="shared" si="0"/>
        <v>3.5</v>
      </c>
      <c r="F13" s="6">
        <f t="shared" si="0"/>
        <v>7</v>
      </c>
      <c r="G13" s="6">
        <f t="shared" si="0"/>
        <v>0.84</v>
      </c>
      <c r="H13" s="6">
        <f t="shared" si="0"/>
        <v>0.84</v>
      </c>
      <c r="I13" s="6">
        <f>IF(I3=5,"6",IF(I3=4,"4",IF(I3=3,"2",IF(I3=2,"0,50",IF(I3=1,"0,12","0")))))*7</f>
        <v>0.84</v>
      </c>
      <c r="J13" s="6">
        <f>IF(J3=5,"6",IF(J3=4,"4",IF(J3=3,"2",IF(J3=2,"0,50",IF(J3=1,"0,12","0")))))*7</f>
        <v>0.84</v>
      </c>
      <c r="K13" s="6">
        <f t="shared" ref="K13:M14" si="1">IF(K3=5,"3",IF(K3=4,"2",IF(K3=3,"1",IF(K3=2,"0,50",IF(K3=1,"0,12","0")))))*7</f>
        <v>3.5</v>
      </c>
      <c r="L13" s="6">
        <f t="shared" si="1"/>
        <v>0.84</v>
      </c>
      <c r="M13" s="6">
        <f t="shared" si="1"/>
        <v>0.84</v>
      </c>
      <c r="N13" s="6">
        <f>IF(N3=5,"3",IF(N3=4,"2",IF(N3=3,"1",IF(N3=2,"0,50",IF(N3=1,"0,12","0")))))+0</f>
        <v>0.5</v>
      </c>
      <c r="O13" s="6">
        <f>IF(O3=5,"3",IF(O3=4,"2",IF(O3=3,"1",IF(O3=2,"0,50",IF(O3=1,"0,12","0")))))+0</f>
        <v>0</v>
      </c>
      <c r="P13" s="6">
        <f t="shared" ref="P13:S14" si="2">IF(P3=5,"3",IF(P3=4,"2",IF(P3=3,"1",IF(P3=2,"0,50",IF(P3=1,"0,12","0")))))*7</f>
        <v>0.84</v>
      </c>
      <c r="Q13" s="6">
        <f t="shared" si="2"/>
        <v>0</v>
      </c>
      <c r="R13" s="6">
        <f t="shared" si="2"/>
        <v>0</v>
      </c>
      <c r="S13" s="6">
        <f t="shared" si="2"/>
        <v>14</v>
      </c>
      <c r="T13" s="6">
        <f t="shared" ref="T13:AA14" si="3">IF(T3=5,"3",IF(T3=4,"2",IF(T3=3,"1",IF(T3=2,"0,50",IF(T3=1,"0,12","0")))))+0</f>
        <v>1</v>
      </c>
      <c r="U13" s="6">
        <f t="shared" si="3"/>
        <v>0</v>
      </c>
      <c r="V13" s="6">
        <f t="shared" si="3"/>
        <v>0</v>
      </c>
      <c r="W13" s="6">
        <f t="shared" si="3"/>
        <v>0</v>
      </c>
      <c r="X13" s="6">
        <f t="shared" si="3"/>
        <v>0.12</v>
      </c>
      <c r="Y13" s="6">
        <f t="shared" si="3"/>
        <v>0</v>
      </c>
      <c r="Z13" s="6">
        <f t="shared" si="3"/>
        <v>0</v>
      </c>
      <c r="AA13" s="6">
        <f t="shared" si="3"/>
        <v>0</v>
      </c>
      <c r="AB13" s="7"/>
      <c r="AC13" s="6">
        <f t="shared" ref="AC13:AC18" si="4">IF(AC3=5,"3",IF(AC3=4,"2",IF(AC3=3,"1",IF(AC3=2,"0,50",IF(AC3=1,"0,12","0")))))+0</f>
        <v>0</v>
      </c>
      <c r="AD13" s="7"/>
      <c r="AE13" s="6">
        <f t="shared" ref="AE13:AI14" si="5">IF(AE3=5,"6",IF(AE3=4,"4",IF(AE3=3,"2",IF(AE3=2,"0,50",IF(AE3=1,"0,12","0")))))*7</f>
        <v>42</v>
      </c>
      <c r="AF13" s="6">
        <f t="shared" si="5"/>
        <v>0</v>
      </c>
      <c r="AG13" s="6">
        <f t="shared" si="5"/>
        <v>3.5</v>
      </c>
      <c r="AH13" s="6">
        <f t="shared" si="5"/>
        <v>0</v>
      </c>
      <c r="AI13" s="6">
        <f t="shared" si="5"/>
        <v>0</v>
      </c>
    </row>
    <row r="14" spans="1:35" x14ac:dyDescent="0.25">
      <c r="A14" s="5" t="s">
        <v>34</v>
      </c>
      <c r="B14" s="6">
        <f t="shared" si="0"/>
        <v>0.84</v>
      </c>
      <c r="C14" s="6">
        <f t="shared" si="0"/>
        <v>21</v>
      </c>
      <c r="D14" s="6">
        <f t="shared" si="0"/>
        <v>7</v>
      </c>
      <c r="E14" s="6">
        <f t="shared" si="0"/>
        <v>14</v>
      </c>
      <c r="F14" s="6">
        <f t="shared" si="0"/>
        <v>21</v>
      </c>
      <c r="G14" s="6">
        <f t="shared" si="0"/>
        <v>3.5</v>
      </c>
      <c r="H14" s="6">
        <f t="shared" si="0"/>
        <v>3.5</v>
      </c>
      <c r="I14" s="6">
        <f>IF(I4=5,"6",IF(I4=4,"4",IF(I4=3,"2",IF(I4=2,"0,50",IF(I4=1,"0,12","0")))))*7</f>
        <v>14</v>
      </c>
      <c r="J14" s="6">
        <f>IF(J4=5,"6",IF(J4=4,"4",IF(J4=3,"2",IF(J4=2,"0,50",IF(J4=1,"0,12","0")))))*7</f>
        <v>28</v>
      </c>
      <c r="K14" s="6">
        <f t="shared" si="1"/>
        <v>21</v>
      </c>
      <c r="L14" s="6">
        <f t="shared" si="1"/>
        <v>7</v>
      </c>
      <c r="M14" s="6">
        <f t="shared" si="1"/>
        <v>14</v>
      </c>
      <c r="N14" s="6">
        <f>IF(N4=5,"3",IF(N4=4,"2",IF(N4=3,"1",IF(N4=2,"0,50",IF(N4=1,"0,12","0")))))+0</f>
        <v>2</v>
      </c>
      <c r="O14" s="6">
        <f>IF(O4=5,"3",IF(O4=4,"2",IF(O4=3,"1",IF(O4=2,"0,50",IF(O4=1,"0,12","0")))))+0</f>
        <v>1</v>
      </c>
      <c r="P14" s="6">
        <f t="shared" si="2"/>
        <v>3.5</v>
      </c>
      <c r="Q14" s="6">
        <f t="shared" si="2"/>
        <v>3.5</v>
      </c>
      <c r="R14" s="6">
        <f t="shared" si="2"/>
        <v>7</v>
      </c>
      <c r="S14" s="6">
        <f t="shared" si="2"/>
        <v>0</v>
      </c>
      <c r="T14" s="6">
        <f t="shared" si="3"/>
        <v>0</v>
      </c>
      <c r="U14" s="6">
        <f t="shared" si="3"/>
        <v>1</v>
      </c>
      <c r="V14" s="6">
        <f t="shared" si="3"/>
        <v>1</v>
      </c>
      <c r="W14" s="6">
        <f t="shared" si="3"/>
        <v>0.5</v>
      </c>
      <c r="X14" s="6">
        <f t="shared" si="3"/>
        <v>3</v>
      </c>
      <c r="Y14" s="6">
        <f t="shared" si="3"/>
        <v>2</v>
      </c>
      <c r="Z14" s="6">
        <f t="shared" si="3"/>
        <v>1</v>
      </c>
      <c r="AA14" s="6">
        <f t="shared" si="3"/>
        <v>1</v>
      </c>
      <c r="AB14" s="7"/>
      <c r="AC14" s="6">
        <f t="shared" si="4"/>
        <v>0</v>
      </c>
      <c r="AD14" s="7"/>
      <c r="AE14" s="6">
        <f t="shared" si="5"/>
        <v>14</v>
      </c>
      <c r="AF14" s="6">
        <f t="shared" si="5"/>
        <v>28</v>
      </c>
      <c r="AG14" s="6">
        <f t="shared" si="5"/>
        <v>0</v>
      </c>
      <c r="AH14" s="6">
        <f t="shared" si="5"/>
        <v>0.84</v>
      </c>
      <c r="AI14" s="6">
        <f t="shared" si="5"/>
        <v>3.5</v>
      </c>
    </row>
    <row r="15" spans="1:35" x14ac:dyDescent="0.25">
      <c r="A15" s="5" t="s">
        <v>35</v>
      </c>
      <c r="B15" s="6">
        <f t="shared" ref="B15:H15" si="6">IF(B5=5,"3",IF(B5=4,"2",IF(B5=3,"1",IF(B5=2,"0,50",IF(B5=1,"0,12","0")))))*7</f>
        <v>0</v>
      </c>
      <c r="C15" s="6">
        <f t="shared" si="6"/>
        <v>0</v>
      </c>
      <c r="D15" s="6">
        <f t="shared" si="6"/>
        <v>0</v>
      </c>
      <c r="E15" s="6">
        <f t="shared" si="6"/>
        <v>0</v>
      </c>
      <c r="F15" s="6">
        <f t="shared" si="6"/>
        <v>0</v>
      </c>
      <c r="G15" s="6">
        <f t="shared" si="6"/>
        <v>0</v>
      </c>
      <c r="H15" s="6">
        <f t="shared" si="6"/>
        <v>0</v>
      </c>
      <c r="I15" s="6">
        <f t="shared" ref="I15:J15" si="7">IF(I5=5,"6",IF(I5=4,"4",IF(I5=3,"2",IF(I5=2,"0,50",IF(I5=1,"0,12","0")))))*7</f>
        <v>0</v>
      </c>
      <c r="J15" s="6">
        <f t="shared" si="7"/>
        <v>0</v>
      </c>
      <c r="K15" s="6">
        <f t="shared" ref="K15:M15" si="8">IF(K5=5,"3",IF(K5=4,"2",IF(K5=3,"1",IF(K5=2,"0,50",IF(K5=1,"0,12","0")))))*7</f>
        <v>0</v>
      </c>
      <c r="L15" s="6">
        <f t="shared" si="8"/>
        <v>0</v>
      </c>
      <c r="M15" s="6">
        <f t="shared" si="8"/>
        <v>0</v>
      </c>
      <c r="N15" s="6">
        <f t="shared" ref="N15:O15" si="9">IF(N5=5,"3",IF(N5=4,"2",IF(N5=3,"1",IF(N5=2,"0,50",IF(N5=1,"0,12","0")))))+0</f>
        <v>0</v>
      </c>
      <c r="O15" s="6">
        <f t="shared" si="9"/>
        <v>0</v>
      </c>
      <c r="P15" s="6">
        <f t="shared" ref="P15:S15" si="10">IF(P5=5,"3",IF(P5=4,"2",IF(P5=3,"1",IF(P5=2,"0,50",IF(P5=1,"0,12","0")))))*7</f>
        <v>0</v>
      </c>
      <c r="Q15" s="6">
        <f t="shared" si="10"/>
        <v>0</v>
      </c>
      <c r="R15" s="6">
        <f t="shared" si="10"/>
        <v>0</v>
      </c>
      <c r="S15" s="6">
        <f t="shared" si="10"/>
        <v>0</v>
      </c>
      <c r="T15" s="6">
        <f t="shared" ref="T15:AA15" si="11">IF(T5=5,"3",IF(T5=4,"2",IF(T5=3,"1",IF(T5=2,"0,50",IF(T5=1,"0,12","0")))))+0</f>
        <v>0</v>
      </c>
      <c r="U15" s="6">
        <f t="shared" si="11"/>
        <v>0</v>
      </c>
      <c r="V15" s="6">
        <f t="shared" si="11"/>
        <v>0</v>
      </c>
      <c r="W15" s="6">
        <f t="shared" si="11"/>
        <v>0</v>
      </c>
      <c r="X15" s="6">
        <f t="shared" si="11"/>
        <v>0</v>
      </c>
      <c r="Y15" s="6">
        <f t="shared" si="11"/>
        <v>0</v>
      </c>
      <c r="Z15" s="6">
        <f t="shared" si="11"/>
        <v>0</v>
      </c>
      <c r="AA15" s="6">
        <f t="shared" si="11"/>
        <v>0</v>
      </c>
      <c r="AB15" s="7"/>
      <c r="AC15" s="6">
        <f t="shared" si="4"/>
        <v>0</v>
      </c>
      <c r="AD15" s="7"/>
      <c r="AE15" s="6">
        <f t="shared" ref="AE15:AI15" si="12">IF(AE5=5,"6",IF(AE5=4,"4",IF(AE5=3,"2",IF(AE5=2,"0,50",IF(AE5=1,"0,12","0")))))*7</f>
        <v>0</v>
      </c>
      <c r="AF15" s="6">
        <f t="shared" si="12"/>
        <v>0</v>
      </c>
      <c r="AG15" s="6">
        <f t="shared" si="12"/>
        <v>0</v>
      </c>
      <c r="AH15" s="6">
        <f t="shared" si="12"/>
        <v>0</v>
      </c>
      <c r="AI15" s="6">
        <f t="shared" si="12"/>
        <v>0</v>
      </c>
    </row>
    <row r="16" spans="1:35" x14ac:dyDescent="0.25">
      <c r="A16" s="5" t="s">
        <v>35</v>
      </c>
      <c r="B16" s="6">
        <f t="shared" ref="B16:H16" si="13">IF(B6=5,"3",IF(B6=4,"2",IF(B6=3,"1",IF(B6=2,"0,50",IF(B6=1,"0,12","0")))))*7</f>
        <v>0</v>
      </c>
      <c r="C16" s="6">
        <f t="shared" si="13"/>
        <v>0</v>
      </c>
      <c r="D16" s="6">
        <f t="shared" si="13"/>
        <v>0</v>
      </c>
      <c r="E16" s="6">
        <f t="shared" si="13"/>
        <v>0</v>
      </c>
      <c r="F16" s="6">
        <f t="shared" si="13"/>
        <v>0</v>
      </c>
      <c r="G16" s="6">
        <f t="shared" si="13"/>
        <v>0</v>
      </c>
      <c r="H16" s="6">
        <f t="shared" si="13"/>
        <v>0</v>
      </c>
      <c r="I16" s="6">
        <f t="shared" ref="I16:J16" si="14">IF(I6=5,"6",IF(I6=4,"4",IF(I6=3,"2",IF(I6=2,"0,50",IF(I6=1,"0,12","0")))))*7</f>
        <v>0</v>
      </c>
      <c r="J16" s="6">
        <f t="shared" si="14"/>
        <v>0</v>
      </c>
      <c r="K16" s="6">
        <f t="shared" ref="K16:M16" si="15">IF(K6=5,"3",IF(K6=4,"2",IF(K6=3,"1",IF(K6=2,"0,50",IF(K6=1,"0,12","0")))))*7</f>
        <v>0</v>
      </c>
      <c r="L16" s="6">
        <f t="shared" si="15"/>
        <v>0</v>
      </c>
      <c r="M16" s="6">
        <f t="shared" si="15"/>
        <v>0</v>
      </c>
      <c r="N16" s="6">
        <f t="shared" ref="N16:O16" si="16">IF(N6=5,"3",IF(N6=4,"2",IF(N6=3,"1",IF(N6=2,"0,50",IF(N6=1,"0,12","0")))))+0</f>
        <v>0</v>
      </c>
      <c r="O16" s="6">
        <f t="shared" si="16"/>
        <v>0</v>
      </c>
      <c r="P16" s="6">
        <f t="shared" ref="P16:S16" si="17">IF(P6=5,"3",IF(P6=4,"2",IF(P6=3,"1",IF(P6=2,"0,50",IF(P6=1,"0,12","0")))))*7</f>
        <v>0</v>
      </c>
      <c r="Q16" s="6">
        <f t="shared" si="17"/>
        <v>0</v>
      </c>
      <c r="R16" s="6">
        <f t="shared" si="17"/>
        <v>0</v>
      </c>
      <c r="S16" s="6">
        <f t="shared" si="17"/>
        <v>0</v>
      </c>
      <c r="T16" s="6">
        <f t="shared" ref="T16:AA16" si="18">IF(T6=5,"3",IF(T6=4,"2",IF(T6=3,"1",IF(T6=2,"0,50",IF(T6=1,"0,12","0")))))+0</f>
        <v>0</v>
      </c>
      <c r="U16" s="6">
        <f t="shared" si="18"/>
        <v>0</v>
      </c>
      <c r="V16" s="6">
        <f t="shared" si="18"/>
        <v>0</v>
      </c>
      <c r="W16" s="6">
        <f t="shared" si="18"/>
        <v>0</v>
      </c>
      <c r="X16" s="6">
        <f t="shared" si="18"/>
        <v>0</v>
      </c>
      <c r="Y16" s="6">
        <f t="shared" si="18"/>
        <v>0</v>
      </c>
      <c r="Z16" s="6">
        <f t="shared" si="18"/>
        <v>0</v>
      </c>
      <c r="AA16" s="6">
        <f t="shared" si="18"/>
        <v>0</v>
      </c>
      <c r="AB16" s="7"/>
      <c r="AC16" s="6">
        <f t="shared" si="4"/>
        <v>0</v>
      </c>
      <c r="AD16" s="7"/>
      <c r="AE16" s="6">
        <f t="shared" ref="AE16:AI16" si="19">IF(AE6=5,"6",IF(AE6=4,"4",IF(AE6=3,"2",IF(AE6=2,"0,50",IF(AE6=1,"0,12","0")))))*7</f>
        <v>0</v>
      </c>
      <c r="AF16" s="6">
        <f t="shared" si="19"/>
        <v>0</v>
      </c>
      <c r="AG16" s="6">
        <f t="shared" si="19"/>
        <v>0</v>
      </c>
      <c r="AH16" s="6">
        <f t="shared" si="19"/>
        <v>0</v>
      </c>
      <c r="AI16" s="6">
        <f t="shared" si="19"/>
        <v>0</v>
      </c>
    </row>
    <row r="17" spans="1:35" x14ac:dyDescent="0.25">
      <c r="A17" s="5" t="s">
        <v>35</v>
      </c>
      <c r="B17" s="6">
        <f t="shared" ref="B17:H17" si="20">IF(B7=5,"3",IF(B7=4,"2",IF(B7=3,"1",IF(B7=2,"0,50",IF(B7=1,"0,12","0")))))*7</f>
        <v>0</v>
      </c>
      <c r="C17" s="6">
        <f t="shared" si="20"/>
        <v>0</v>
      </c>
      <c r="D17" s="6">
        <f t="shared" si="20"/>
        <v>0</v>
      </c>
      <c r="E17" s="6">
        <f t="shared" si="20"/>
        <v>0</v>
      </c>
      <c r="F17" s="6">
        <f t="shared" si="20"/>
        <v>0</v>
      </c>
      <c r="G17" s="6">
        <f t="shared" si="20"/>
        <v>0</v>
      </c>
      <c r="H17" s="6">
        <f t="shared" si="20"/>
        <v>0</v>
      </c>
      <c r="I17" s="6">
        <f t="shared" ref="I17:J17" si="21">IF(I7=5,"6",IF(I7=4,"4",IF(I7=3,"2",IF(I7=2,"0,50",IF(I7=1,"0,12","0")))))*7</f>
        <v>0</v>
      </c>
      <c r="J17" s="6">
        <f t="shared" si="21"/>
        <v>0</v>
      </c>
      <c r="K17" s="6">
        <f t="shared" ref="K17:M17" si="22">IF(K7=5,"3",IF(K7=4,"2",IF(K7=3,"1",IF(K7=2,"0,50",IF(K7=1,"0,12","0")))))*7</f>
        <v>0</v>
      </c>
      <c r="L17" s="6">
        <f t="shared" si="22"/>
        <v>0</v>
      </c>
      <c r="M17" s="6">
        <f t="shared" si="22"/>
        <v>0</v>
      </c>
      <c r="N17" s="6">
        <f t="shared" ref="N17:O17" si="23">IF(N7=5,"3",IF(N7=4,"2",IF(N7=3,"1",IF(N7=2,"0,50",IF(N7=1,"0,12","0")))))+0</f>
        <v>0</v>
      </c>
      <c r="O17" s="6">
        <f t="shared" si="23"/>
        <v>0</v>
      </c>
      <c r="P17" s="6">
        <f t="shared" ref="P17:S17" si="24">IF(P7=5,"3",IF(P7=4,"2",IF(P7=3,"1",IF(P7=2,"0,50",IF(P7=1,"0,12","0")))))*7</f>
        <v>0</v>
      </c>
      <c r="Q17" s="6">
        <f t="shared" si="24"/>
        <v>0</v>
      </c>
      <c r="R17" s="6">
        <f t="shared" si="24"/>
        <v>0</v>
      </c>
      <c r="S17" s="6">
        <f t="shared" si="24"/>
        <v>0</v>
      </c>
      <c r="T17" s="6">
        <f t="shared" ref="T17:AA17" si="25">IF(T7=5,"3",IF(T7=4,"2",IF(T7=3,"1",IF(T7=2,"0,50",IF(T7=1,"0,12","0")))))+0</f>
        <v>0</v>
      </c>
      <c r="U17" s="6">
        <f t="shared" si="25"/>
        <v>0</v>
      </c>
      <c r="V17" s="6">
        <f t="shared" si="25"/>
        <v>0</v>
      </c>
      <c r="W17" s="6">
        <f t="shared" si="25"/>
        <v>0</v>
      </c>
      <c r="X17" s="6">
        <f t="shared" si="25"/>
        <v>0</v>
      </c>
      <c r="Y17" s="6">
        <f t="shared" si="25"/>
        <v>0</v>
      </c>
      <c r="Z17" s="6">
        <f t="shared" si="25"/>
        <v>0</v>
      </c>
      <c r="AA17" s="6">
        <f t="shared" si="25"/>
        <v>0</v>
      </c>
      <c r="AB17" s="7"/>
      <c r="AC17" s="6">
        <f t="shared" si="4"/>
        <v>0</v>
      </c>
      <c r="AD17" s="7"/>
      <c r="AE17" s="6">
        <f t="shared" ref="AE17:AI17" si="26">IF(AE7=5,"6",IF(AE7=4,"4",IF(AE7=3,"2",IF(AE7=2,"0,50",IF(AE7=1,"0,12","0")))))*7</f>
        <v>0</v>
      </c>
      <c r="AF17" s="6">
        <f t="shared" si="26"/>
        <v>0</v>
      </c>
      <c r="AG17" s="6">
        <f t="shared" si="26"/>
        <v>0</v>
      </c>
      <c r="AH17" s="6">
        <f t="shared" si="26"/>
        <v>0</v>
      </c>
      <c r="AI17" s="6">
        <f t="shared" si="26"/>
        <v>0</v>
      </c>
    </row>
    <row r="18" spans="1:35" x14ac:dyDescent="0.25">
      <c r="A18" s="5" t="s">
        <v>35</v>
      </c>
      <c r="B18" s="6">
        <f t="shared" ref="B18:H18" si="27">IF(B8=5,"3",IF(B8=4,"2",IF(B8=3,"1",IF(B8=2,"0,50",IF(B8=1,"0,12","0")))))*7</f>
        <v>0</v>
      </c>
      <c r="C18" s="6">
        <f t="shared" si="27"/>
        <v>0</v>
      </c>
      <c r="D18" s="6">
        <f t="shared" si="27"/>
        <v>0</v>
      </c>
      <c r="E18" s="6">
        <f t="shared" si="27"/>
        <v>0</v>
      </c>
      <c r="F18" s="6">
        <f t="shared" si="27"/>
        <v>0</v>
      </c>
      <c r="G18" s="6">
        <f t="shared" si="27"/>
        <v>0</v>
      </c>
      <c r="H18" s="6">
        <f t="shared" si="27"/>
        <v>0</v>
      </c>
      <c r="I18" s="6">
        <f t="shared" ref="I18:J18" si="28">IF(I8=5,"6",IF(I8=4,"4",IF(I8=3,"2",IF(I8=2,"0,50",IF(I8=1,"0,12","0")))))*7</f>
        <v>0</v>
      </c>
      <c r="J18" s="6">
        <f t="shared" si="28"/>
        <v>0</v>
      </c>
      <c r="K18" s="6">
        <f t="shared" ref="K18:M18" si="29">IF(K8=5,"3",IF(K8=4,"2",IF(K8=3,"1",IF(K8=2,"0,50",IF(K8=1,"0,12","0")))))*7</f>
        <v>0</v>
      </c>
      <c r="L18" s="6">
        <f t="shared" si="29"/>
        <v>0</v>
      </c>
      <c r="M18" s="6">
        <f t="shared" si="29"/>
        <v>0</v>
      </c>
      <c r="N18" s="6">
        <f t="shared" ref="N18:O18" si="30">IF(N8=5,"3",IF(N8=4,"2",IF(N8=3,"1",IF(N8=2,"0,50",IF(N8=1,"0,12","0")))))+0</f>
        <v>0</v>
      </c>
      <c r="O18" s="6">
        <f t="shared" si="30"/>
        <v>0</v>
      </c>
      <c r="P18" s="6">
        <f t="shared" ref="P18:S18" si="31">IF(P8=5,"3",IF(P8=4,"2",IF(P8=3,"1",IF(P8=2,"0,50",IF(P8=1,"0,12","0")))))*7</f>
        <v>0</v>
      </c>
      <c r="Q18" s="6">
        <f t="shared" si="31"/>
        <v>0</v>
      </c>
      <c r="R18" s="6">
        <f t="shared" si="31"/>
        <v>0</v>
      </c>
      <c r="S18" s="6">
        <f t="shared" si="31"/>
        <v>0</v>
      </c>
      <c r="T18" s="6">
        <f t="shared" ref="T18:AA18" si="32">IF(T8=5,"3",IF(T8=4,"2",IF(T8=3,"1",IF(T8=2,"0,50",IF(T8=1,"0,12","0")))))+0</f>
        <v>0</v>
      </c>
      <c r="U18" s="6">
        <f t="shared" si="32"/>
        <v>0</v>
      </c>
      <c r="V18" s="6">
        <f t="shared" si="32"/>
        <v>0</v>
      </c>
      <c r="W18" s="6">
        <f t="shared" si="32"/>
        <v>0</v>
      </c>
      <c r="X18" s="6">
        <f t="shared" si="32"/>
        <v>0</v>
      </c>
      <c r="Y18" s="6">
        <f t="shared" si="32"/>
        <v>0</v>
      </c>
      <c r="Z18" s="6">
        <f t="shared" si="32"/>
        <v>0</v>
      </c>
      <c r="AA18" s="6">
        <f t="shared" si="32"/>
        <v>0</v>
      </c>
      <c r="AB18" s="7"/>
      <c r="AC18" s="6">
        <f t="shared" si="4"/>
        <v>0</v>
      </c>
      <c r="AD18" s="7"/>
      <c r="AE18" s="6">
        <f t="shared" ref="AE18:AI18" si="33">IF(AE8=5,"6",IF(AE8=4,"4",IF(AE8=3,"2",IF(AE8=2,"0,50",IF(AE8=1,"0,12","0")))))*7</f>
        <v>0</v>
      </c>
      <c r="AF18" s="6">
        <f t="shared" si="33"/>
        <v>0</v>
      </c>
      <c r="AG18" s="6">
        <f t="shared" si="33"/>
        <v>0</v>
      </c>
      <c r="AH18" s="6">
        <f t="shared" si="33"/>
        <v>0</v>
      </c>
      <c r="AI18" s="6">
        <f t="shared" si="33"/>
        <v>0</v>
      </c>
    </row>
    <row r="19" spans="1:35" x14ac:dyDescent="0.25">
      <c r="A19" s="5" t="s">
        <v>35</v>
      </c>
      <c r="B19" s="6">
        <f t="shared" ref="B19:H19" si="34">IF(B10=5,"3",IF(B10=4,"2",IF(B10=3,"1",IF(B10=2,"0,50",IF(B10=1,"0,12","0")))))*7</f>
        <v>0</v>
      </c>
      <c r="C19" s="6">
        <f t="shared" si="34"/>
        <v>0</v>
      </c>
      <c r="D19" s="6">
        <f t="shared" si="34"/>
        <v>0</v>
      </c>
      <c r="E19" s="6">
        <f t="shared" si="34"/>
        <v>0</v>
      </c>
      <c r="F19" s="6">
        <f t="shared" si="34"/>
        <v>0</v>
      </c>
      <c r="G19" s="6">
        <f t="shared" si="34"/>
        <v>0</v>
      </c>
      <c r="H19" s="6">
        <f t="shared" si="34"/>
        <v>0</v>
      </c>
      <c r="I19" s="6">
        <f t="shared" ref="I19:J19" si="35">IF(I10=5,"6",IF(I10=4,"4",IF(I10=3,"2",IF(I10=2,"0,50",IF(I10=1,"0,12","0")))))*7</f>
        <v>0</v>
      </c>
      <c r="J19" s="6">
        <f t="shared" si="35"/>
        <v>0</v>
      </c>
      <c r="K19" s="6">
        <f t="shared" ref="K19:M19" si="36">IF(K10=5,"3",IF(K10=4,"2",IF(K10=3,"1",IF(K10=2,"0,50",IF(K10=1,"0,12","0")))))*7</f>
        <v>0</v>
      </c>
      <c r="L19" s="6">
        <f t="shared" si="36"/>
        <v>0</v>
      </c>
      <c r="M19" s="6">
        <f t="shared" si="36"/>
        <v>0</v>
      </c>
      <c r="N19" s="6">
        <f t="shared" ref="N19:O19" si="37">IF(N10=5,"3",IF(N10=4,"2",IF(N10=3,"1",IF(N10=2,"0,50",IF(N10=1,"0,12","0")))))+0</f>
        <v>0</v>
      </c>
      <c r="O19" s="6">
        <f t="shared" si="37"/>
        <v>0</v>
      </c>
      <c r="P19" s="6">
        <f t="shared" ref="P19:S19" si="38">IF(P10=5,"3",IF(P10=4,"2",IF(P10=3,"1",IF(P10=2,"0,50",IF(P10=1,"0,12","0")))))*7</f>
        <v>0</v>
      </c>
      <c r="Q19" s="6">
        <f t="shared" si="38"/>
        <v>0</v>
      </c>
      <c r="R19" s="6">
        <f t="shared" si="38"/>
        <v>0</v>
      </c>
      <c r="S19" s="6">
        <f t="shared" si="38"/>
        <v>0</v>
      </c>
      <c r="T19" s="6">
        <f t="shared" ref="T19:AA19" si="39">IF(T10=5,"3",IF(T10=4,"2",IF(T10=3,"1",IF(T10=2,"0,50",IF(T10=1,"0,12","0")))))+0</f>
        <v>0</v>
      </c>
      <c r="U19" s="6">
        <f t="shared" si="39"/>
        <v>0</v>
      </c>
      <c r="V19" s="6">
        <f t="shared" si="39"/>
        <v>0</v>
      </c>
      <c r="W19" s="6">
        <f t="shared" si="39"/>
        <v>0</v>
      </c>
      <c r="X19" s="6">
        <f t="shared" si="39"/>
        <v>0</v>
      </c>
      <c r="Y19" s="6">
        <f t="shared" si="39"/>
        <v>0</v>
      </c>
      <c r="Z19" s="6">
        <f t="shared" si="39"/>
        <v>0</v>
      </c>
      <c r="AA19" s="6">
        <f t="shared" si="39"/>
        <v>0</v>
      </c>
      <c r="AB19" s="7"/>
      <c r="AC19" s="6">
        <f t="shared" ref="AC19" si="40">IF(AC10=5,"3",IF(AC10=4,"2",IF(AC10=3,"1",IF(AC10=2,"0,50",IF(AC10=1,"0,12","0")))))+0</f>
        <v>0</v>
      </c>
      <c r="AD19" s="7"/>
      <c r="AE19" s="6">
        <f t="shared" ref="AE19:AI19" si="41">IF(AE10=5,"6",IF(AE10=4,"4",IF(AE10=3,"2",IF(AE10=2,"0,50",IF(AE10=1,"0,12","0")))))*7</f>
        <v>0</v>
      </c>
      <c r="AF19" s="6">
        <f t="shared" si="41"/>
        <v>0</v>
      </c>
      <c r="AG19" s="6">
        <f t="shared" si="41"/>
        <v>0</v>
      </c>
      <c r="AH19" s="6">
        <f t="shared" si="41"/>
        <v>0</v>
      </c>
      <c r="AI19" s="6">
        <f t="shared" si="41"/>
        <v>0</v>
      </c>
    </row>
    <row r="20" spans="1:35" ht="15.75" thickBot="1" x14ac:dyDescent="0.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  <c r="AC20" s="6"/>
      <c r="AD20" s="7"/>
      <c r="AE20" s="6"/>
      <c r="AF20" s="6"/>
      <c r="AG20" s="6"/>
      <c r="AH20" s="6"/>
      <c r="AI20" s="6"/>
    </row>
    <row r="21" spans="1:35" s="12" customFormat="1" ht="15.75" thickBot="1" x14ac:dyDescent="0.3">
      <c r="A21" s="9"/>
      <c r="B21" s="23" t="s">
        <v>75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5">
      <c r="A22" s="5"/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2" t="s">
        <v>8</v>
      </c>
      <c r="J22" s="2" t="s">
        <v>9</v>
      </c>
      <c r="K22" s="1" t="s">
        <v>10</v>
      </c>
      <c r="L22" s="1" t="s">
        <v>11</v>
      </c>
      <c r="M22" s="1" t="s">
        <v>12</v>
      </c>
      <c r="N22" s="3" t="s">
        <v>13</v>
      </c>
      <c r="O22" s="3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3" t="s">
        <v>19</v>
      </c>
      <c r="U22" s="3" t="s">
        <v>20</v>
      </c>
      <c r="V22" s="3" t="s">
        <v>21</v>
      </c>
      <c r="W22" s="3" t="s">
        <v>22</v>
      </c>
      <c r="X22" s="3" t="s">
        <v>23</v>
      </c>
      <c r="Y22" s="3" t="s">
        <v>24</v>
      </c>
      <c r="Z22" s="3" t="s">
        <v>25</v>
      </c>
      <c r="AA22" s="3" t="s">
        <v>86</v>
      </c>
      <c r="AB22" s="3"/>
      <c r="AC22" s="3" t="s">
        <v>70</v>
      </c>
      <c r="AD22" s="3"/>
      <c r="AE22" s="2" t="s">
        <v>28</v>
      </c>
      <c r="AF22" s="2" t="s">
        <v>29</v>
      </c>
      <c r="AG22" s="2" t="s">
        <v>30</v>
      </c>
      <c r="AH22" s="2" t="s">
        <v>31</v>
      </c>
      <c r="AI22" s="2" t="s">
        <v>32</v>
      </c>
    </row>
    <row r="23" spans="1:35" x14ac:dyDescent="0.25">
      <c r="A23" s="5" t="s">
        <v>33</v>
      </c>
      <c r="B23" s="8">
        <v>2.5</v>
      </c>
      <c r="C23" s="8">
        <v>2</v>
      </c>
      <c r="D23" s="8">
        <v>3</v>
      </c>
      <c r="E23" s="8">
        <v>2.7</v>
      </c>
      <c r="F23" s="8">
        <v>4</v>
      </c>
      <c r="G23" s="8">
        <v>3</v>
      </c>
      <c r="H23" s="8">
        <v>1.8</v>
      </c>
      <c r="I23" s="8">
        <v>1</v>
      </c>
      <c r="J23" s="8">
        <v>1.1000000000000001</v>
      </c>
      <c r="K23" s="8">
        <v>3.2</v>
      </c>
      <c r="L23" s="8">
        <v>2.2999999999999998</v>
      </c>
      <c r="M23" s="8">
        <v>2.2999999999999998</v>
      </c>
      <c r="N23" s="8">
        <v>2.8</v>
      </c>
      <c r="O23" s="8">
        <v>4.4000000000000004</v>
      </c>
      <c r="P23" s="8">
        <v>2.5</v>
      </c>
      <c r="Q23" s="8">
        <v>4</v>
      </c>
      <c r="R23" s="8">
        <v>4</v>
      </c>
      <c r="S23" s="8">
        <v>1.5</v>
      </c>
      <c r="T23" s="8">
        <v>3.2</v>
      </c>
      <c r="U23" s="8">
        <v>4.5999999999999996</v>
      </c>
      <c r="V23" s="8">
        <v>6.5</v>
      </c>
      <c r="W23" s="8">
        <v>7</v>
      </c>
      <c r="X23" s="8">
        <v>3.5</v>
      </c>
      <c r="Y23" s="8">
        <v>6</v>
      </c>
      <c r="Z23" s="8">
        <v>4.5</v>
      </c>
      <c r="AA23" s="8">
        <v>0</v>
      </c>
      <c r="AB23" s="8"/>
      <c r="AC23" s="8">
        <v>0</v>
      </c>
      <c r="AD23" s="8"/>
      <c r="AE23" s="8">
        <v>1.6</v>
      </c>
      <c r="AF23" s="8">
        <v>3</v>
      </c>
      <c r="AG23" s="8">
        <v>2.2000000000000002</v>
      </c>
      <c r="AH23" s="8">
        <v>4</v>
      </c>
      <c r="AI23" s="8">
        <v>3.3</v>
      </c>
    </row>
    <row r="24" spans="1:35" x14ac:dyDescent="0.25">
      <c r="A24" s="5" t="s">
        <v>34</v>
      </c>
      <c r="B24" s="8">
        <v>2.5</v>
      </c>
      <c r="C24" s="8">
        <v>2</v>
      </c>
      <c r="D24" s="8">
        <v>3</v>
      </c>
      <c r="E24" s="8">
        <v>2.7</v>
      </c>
      <c r="F24" s="8">
        <v>4</v>
      </c>
      <c r="G24" s="8">
        <v>3</v>
      </c>
      <c r="H24" s="8">
        <v>1.8</v>
      </c>
      <c r="I24" s="8">
        <v>1</v>
      </c>
      <c r="J24" s="8">
        <v>1.1000000000000001</v>
      </c>
      <c r="K24" s="8">
        <v>3.2</v>
      </c>
      <c r="L24" s="8">
        <v>2.2999999999999998</v>
      </c>
      <c r="M24" s="8">
        <v>2.2999999999999998</v>
      </c>
      <c r="N24" s="8">
        <v>2.8</v>
      </c>
      <c r="O24" s="8">
        <v>4.4000000000000004</v>
      </c>
      <c r="P24" s="8">
        <v>2.5</v>
      </c>
      <c r="Q24" s="8">
        <v>4</v>
      </c>
      <c r="R24" s="8">
        <v>4</v>
      </c>
      <c r="S24" s="8">
        <v>1.5</v>
      </c>
      <c r="T24" s="8">
        <v>3.2</v>
      </c>
      <c r="U24" s="8">
        <v>4.5999999999999996</v>
      </c>
      <c r="V24" s="8">
        <v>6.5</v>
      </c>
      <c r="W24" s="8">
        <v>7</v>
      </c>
      <c r="X24" s="8">
        <v>3.5</v>
      </c>
      <c r="Y24" s="8">
        <v>6</v>
      </c>
      <c r="Z24" s="8">
        <v>4.5</v>
      </c>
      <c r="AA24" s="8">
        <v>7.3</v>
      </c>
      <c r="AB24" s="8"/>
      <c r="AC24" s="8">
        <v>0</v>
      </c>
      <c r="AD24" s="8"/>
      <c r="AE24" s="8">
        <v>1.6</v>
      </c>
      <c r="AF24" s="8">
        <v>3</v>
      </c>
      <c r="AG24" s="8">
        <v>2.2000000000000002</v>
      </c>
      <c r="AH24" s="8">
        <v>4</v>
      </c>
      <c r="AI24" s="8">
        <v>3.3</v>
      </c>
    </row>
    <row r="25" spans="1:35" x14ac:dyDescent="0.25">
      <c r="A25" s="5" t="s">
        <v>35</v>
      </c>
      <c r="B25" s="8">
        <v>2.5</v>
      </c>
      <c r="C25" s="8">
        <v>2</v>
      </c>
      <c r="D25" s="8">
        <v>3</v>
      </c>
      <c r="E25" s="8">
        <v>2.7</v>
      </c>
      <c r="F25" s="8">
        <v>4</v>
      </c>
      <c r="G25" s="8">
        <v>3</v>
      </c>
      <c r="H25" s="8">
        <v>1.8</v>
      </c>
      <c r="I25" s="8">
        <v>1</v>
      </c>
      <c r="J25" s="8">
        <v>1.1000000000000001</v>
      </c>
      <c r="K25" s="8">
        <v>3.2</v>
      </c>
      <c r="L25" s="8">
        <v>2.2999999999999998</v>
      </c>
      <c r="M25" s="8">
        <v>2.2999999999999998</v>
      </c>
      <c r="N25" s="8">
        <v>2.8</v>
      </c>
      <c r="O25" s="8">
        <v>4.4000000000000004</v>
      </c>
      <c r="P25" s="8">
        <v>2.5</v>
      </c>
      <c r="Q25" s="8">
        <v>4</v>
      </c>
      <c r="R25" s="8">
        <v>4</v>
      </c>
      <c r="S25" s="8">
        <v>1.5</v>
      </c>
      <c r="T25" s="8">
        <v>3.2</v>
      </c>
      <c r="U25" s="8">
        <v>4.5999999999999996</v>
      </c>
      <c r="V25" s="8">
        <v>6.5</v>
      </c>
      <c r="W25" s="8">
        <v>7</v>
      </c>
      <c r="X25" s="8">
        <v>3.5</v>
      </c>
      <c r="Y25" s="8">
        <v>6</v>
      </c>
      <c r="Z25" s="8">
        <v>4.5</v>
      </c>
      <c r="AA25" s="8">
        <v>0</v>
      </c>
      <c r="AB25" s="8"/>
      <c r="AC25" s="8">
        <v>0</v>
      </c>
      <c r="AD25" s="8"/>
      <c r="AE25" s="8">
        <v>1.6</v>
      </c>
      <c r="AF25" s="8">
        <v>3</v>
      </c>
      <c r="AG25" s="8">
        <v>2.2000000000000002</v>
      </c>
      <c r="AH25" s="8">
        <v>4</v>
      </c>
      <c r="AI25" s="8">
        <v>3.3</v>
      </c>
    </row>
    <row r="26" spans="1:35" x14ac:dyDescent="0.25">
      <c r="A26" s="5" t="s">
        <v>35</v>
      </c>
      <c r="B26" s="8">
        <v>2.5</v>
      </c>
      <c r="C26" s="8">
        <v>2</v>
      </c>
      <c r="D26" s="8">
        <v>3</v>
      </c>
      <c r="E26" s="8">
        <v>2.7</v>
      </c>
      <c r="F26" s="8">
        <v>4</v>
      </c>
      <c r="G26" s="8">
        <v>3</v>
      </c>
      <c r="H26" s="8">
        <v>1.8</v>
      </c>
      <c r="I26" s="8">
        <v>1</v>
      </c>
      <c r="J26" s="8">
        <v>1.1000000000000001</v>
      </c>
      <c r="K26" s="8">
        <v>3.2</v>
      </c>
      <c r="L26" s="8">
        <v>2.2999999999999998</v>
      </c>
      <c r="M26" s="8">
        <v>2.2999999999999998</v>
      </c>
      <c r="N26" s="8">
        <v>2.8</v>
      </c>
      <c r="O26" s="8">
        <v>4.4000000000000004</v>
      </c>
      <c r="P26" s="8">
        <v>2.5</v>
      </c>
      <c r="Q26" s="8">
        <v>4</v>
      </c>
      <c r="R26" s="8">
        <v>4</v>
      </c>
      <c r="S26" s="8">
        <v>1.5</v>
      </c>
      <c r="T26" s="8">
        <v>3.2</v>
      </c>
      <c r="U26" s="8">
        <v>4.5999999999999996</v>
      </c>
      <c r="V26" s="8">
        <v>6.5</v>
      </c>
      <c r="W26" s="8">
        <v>7</v>
      </c>
      <c r="X26" s="8">
        <v>3.5</v>
      </c>
      <c r="Y26" s="8">
        <v>6</v>
      </c>
      <c r="Z26" s="8">
        <v>4.5</v>
      </c>
      <c r="AA26" s="8">
        <v>0</v>
      </c>
      <c r="AB26" s="8"/>
      <c r="AC26" s="8">
        <v>0</v>
      </c>
      <c r="AD26" s="8"/>
      <c r="AE26" s="8">
        <v>1.6</v>
      </c>
      <c r="AF26" s="8">
        <v>3</v>
      </c>
      <c r="AG26" s="8">
        <v>2.2000000000000002</v>
      </c>
      <c r="AH26" s="8">
        <v>4</v>
      </c>
      <c r="AI26" s="8">
        <v>3.3</v>
      </c>
    </row>
    <row r="27" spans="1:35" x14ac:dyDescent="0.25">
      <c r="A27" s="5" t="s">
        <v>35</v>
      </c>
      <c r="B27" s="8">
        <v>2.5</v>
      </c>
      <c r="C27" s="8">
        <v>2</v>
      </c>
      <c r="D27" s="8">
        <v>3</v>
      </c>
      <c r="E27" s="8">
        <v>2.7</v>
      </c>
      <c r="F27" s="8">
        <v>4</v>
      </c>
      <c r="G27" s="8">
        <v>3</v>
      </c>
      <c r="H27" s="8">
        <v>1.8</v>
      </c>
      <c r="I27" s="8">
        <v>1</v>
      </c>
      <c r="J27" s="8">
        <v>1.1000000000000001</v>
      </c>
      <c r="K27" s="8">
        <v>3.2</v>
      </c>
      <c r="L27" s="8">
        <v>2.2999999999999998</v>
      </c>
      <c r="M27" s="8">
        <v>2.2999999999999998</v>
      </c>
      <c r="N27" s="8">
        <v>2.8</v>
      </c>
      <c r="O27" s="8">
        <v>4.4000000000000004</v>
      </c>
      <c r="P27" s="8">
        <v>2.5</v>
      </c>
      <c r="Q27" s="8">
        <v>4</v>
      </c>
      <c r="R27" s="8">
        <v>4</v>
      </c>
      <c r="S27" s="8">
        <v>1.5</v>
      </c>
      <c r="T27" s="8">
        <v>3.2</v>
      </c>
      <c r="U27" s="8">
        <v>4.5999999999999996</v>
      </c>
      <c r="V27" s="8">
        <v>6.5</v>
      </c>
      <c r="W27" s="8">
        <v>7</v>
      </c>
      <c r="X27" s="8">
        <v>3.5</v>
      </c>
      <c r="Y27" s="8">
        <v>6</v>
      </c>
      <c r="Z27" s="8">
        <v>4.5</v>
      </c>
      <c r="AA27" s="8">
        <v>0</v>
      </c>
      <c r="AB27" s="8"/>
      <c r="AC27" s="8">
        <v>0</v>
      </c>
      <c r="AD27" s="8"/>
      <c r="AE27" s="8">
        <v>1.6</v>
      </c>
      <c r="AF27" s="8">
        <v>3</v>
      </c>
      <c r="AG27" s="8">
        <v>2.2000000000000002</v>
      </c>
      <c r="AH27" s="8">
        <v>4</v>
      </c>
      <c r="AI27" s="8">
        <v>3.3</v>
      </c>
    </row>
    <row r="28" spans="1:35" x14ac:dyDescent="0.25">
      <c r="A28" s="5" t="s">
        <v>35</v>
      </c>
      <c r="B28" s="8">
        <v>2.5</v>
      </c>
      <c r="C28" s="8">
        <v>2</v>
      </c>
      <c r="D28" s="8">
        <v>3</v>
      </c>
      <c r="E28" s="8">
        <v>2.7</v>
      </c>
      <c r="F28" s="8">
        <v>4</v>
      </c>
      <c r="G28" s="8">
        <v>3</v>
      </c>
      <c r="H28" s="8">
        <v>1.8</v>
      </c>
      <c r="I28" s="8">
        <v>1</v>
      </c>
      <c r="J28" s="8">
        <v>1.1000000000000001</v>
      </c>
      <c r="K28" s="8">
        <v>3.2</v>
      </c>
      <c r="L28" s="8">
        <v>2.2999999999999998</v>
      </c>
      <c r="M28" s="8">
        <v>2.2999999999999998</v>
      </c>
      <c r="N28" s="8">
        <v>2.8</v>
      </c>
      <c r="O28" s="8">
        <v>4.4000000000000004</v>
      </c>
      <c r="P28" s="8">
        <v>2.5</v>
      </c>
      <c r="Q28" s="8">
        <v>4</v>
      </c>
      <c r="R28" s="8">
        <v>4</v>
      </c>
      <c r="S28" s="8">
        <v>1.5</v>
      </c>
      <c r="T28" s="8">
        <v>3.2</v>
      </c>
      <c r="U28" s="8">
        <v>4.5999999999999996</v>
      </c>
      <c r="V28" s="8">
        <v>6.5</v>
      </c>
      <c r="W28" s="8">
        <v>7</v>
      </c>
      <c r="X28" s="8">
        <v>3.5</v>
      </c>
      <c r="Y28" s="8">
        <v>6</v>
      </c>
      <c r="Z28" s="8">
        <v>4.5</v>
      </c>
      <c r="AA28" s="8">
        <v>0</v>
      </c>
      <c r="AB28" s="8"/>
      <c r="AC28" s="8">
        <v>0</v>
      </c>
      <c r="AD28" s="8"/>
      <c r="AE28" s="8">
        <v>1.6</v>
      </c>
      <c r="AF28" s="8">
        <v>3</v>
      </c>
      <c r="AG28" s="8">
        <v>2.2000000000000002</v>
      </c>
      <c r="AH28" s="8">
        <v>4</v>
      </c>
      <c r="AI28" s="8">
        <v>3.3</v>
      </c>
    </row>
    <row r="29" spans="1:35" x14ac:dyDescent="0.25">
      <c r="A29" s="5" t="s">
        <v>35</v>
      </c>
      <c r="B29" s="8">
        <v>2.5</v>
      </c>
      <c r="C29" s="8">
        <v>2</v>
      </c>
      <c r="D29" s="8">
        <v>3</v>
      </c>
      <c r="E29" s="8">
        <v>2.7</v>
      </c>
      <c r="F29" s="8">
        <v>4</v>
      </c>
      <c r="G29" s="8">
        <v>3</v>
      </c>
      <c r="H29" s="8">
        <v>1.8</v>
      </c>
      <c r="I29" s="8">
        <v>1</v>
      </c>
      <c r="J29" s="8">
        <v>1.1000000000000001</v>
      </c>
      <c r="K29" s="8">
        <v>3.2</v>
      </c>
      <c r="L29" s="8">
        <v>2.2999999999999998</v>
      </c>
      <c r="M29" s="8">
        <v>2.2999999999999998</v>
      </c>
      <c r="N29" s="8">
        <v>2.8</v>
      </c>
      <c r="O29" s="8">
        <v>4.4000000000000004</v>
      </c>
      <c r="P29" s="8">
        <v>2.5</v>
      </c>
      <c r="Q29" s="8">
        <v>4</v>
      </c>
      <c r="R29" s="8">
        <v>4</v>
      </c>
      <c r="S29" s="8">
        <v>1.5</v>
      </c>
      <c r="T29" s="8">
        <v>3.2</v>
      </c>
      <c r="U29" s="8">
        <v>4.5999999999999996</v>
      </c>
      <c r="V29" s="8">
        <v>6.5</v>
      </c>
      <c r="W29" s="8">
        <v>7</v>
      </c>
      <c r="X29" s="8">
        <v>3.5</v>
      </c>
      <c r="Y29" s="8">
        <v>6</v>
      </c>
      <c r="Z29" s="8">
        <v>4.5</v>
      </c>
      <c r="AA29" s="8">
        <v>0</v>
      </c>
      <c r="AB29" s="8"/>
      <c r="AC29" s="8">
        <v>0</v>
      </c>
      <c r="AD29" s="8"/>
      <c r="AE29" s="8">
        <v>1.6</v>
      </c>
      <c r="AF29" s="8">
        <v>3</v>
      </c>
      <c r="AG29" s="8">
        <v>2.2000000000000002</v>
      </c>
      <c r="AH29" s="8">
        <v>4</v>
      </c>
      <c r="AI29" s="8">
        <v>3.3</v>
      </c>
    </row>
    <row r="30" spans="1:35" ht="15.75" thickBot="1" x14ac:dyDescent="0.3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13" customFormat="1" ht="15.75" thickBot="1" x14ac:dyDescent="0.3">
      <c r="A31" s="9"/>
      <c r="B31" s="23" t="s">
        <v>38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x14ac:dyDescent="0.25">
      <c r="A32" s="5"/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2" t="s">
        <v>8</v>
      </c>
      <c r="J32" s="2" t="s">
        <v>9</v>
      </c>
      <c r="K32" s="1" t="s">
        <v>10</v>
      </c>
      <c r="L32" s="1" t="s">
        <v>11</v>
      </c>
      <c r="M32" s="1" t="s">
        <v>12</v>
      </c>
      <c r="N32" s="3" t="s">
        <v>13</v>
      </c>
      <c r="O32" s="3" t="s">
        <v>14</v>
      </c>
      <c r="P32" s="1" t="s">
        <v>15</v>
      </c>
      <c r="Q32" s="1" t="s">
        <v>16</v>
      </c>
      <c r="R32" s="1" t="s">
        <v>17</v>
      </c>
      <c r="S32" s="1" t="s">
        <v>18</v>
      </c>
      <c r="T32" s="3" t="s">
        <v>19</v>
      </c>
      <c r="U32" s="3" t="s">
        <v>20</v>
      </c>
      <c r="V32" s="3" t="s">
        <v>21</v>
      </c>
      <c r="W32" s="3" t="s">
        <v>22</v>
      </c>
      <c r="X32" s="3" t="s">
        <v>23</v>
      </c>
      <c r="Y32" s="3" t="s">
        <v>24</v>
      </c>
      <c r="Z32" s="3" t="s">
        <v>25</v>
      </c>
      <c r="AA32" s="3" t="s">
        <v>26</v>
      </c>
      <c r="AB32" s="3"/>
      <c r="AC32" s="3" t="s">
        <v>27</v>
      </c>
      <c r="AD32" s="3"/>
      <c r="AE32" s="2" t="s">
        <v>28</v>
      </c>
      <c r="AF32" s="2" t="s">
        <v>29</v>
      </c>
      <c r="AG32" s="2" t="s">
        <v>30</v>
      </c>
      <c r="AH32" s="2" t="s">
        <v>31</v>
      </c>
      <c r="AI32" s="2" t="s">
        <v>32</v>
      </c>
    </row>
    <row r="33" spans="1:35" x14ac:dyDescent="0.25">
      <c r="A33" s="5" t="s">
        <v>33</v>
      </c>
      <c r="B33" s="8">
        <f t="shared" ref="B33:AI33" si="42">B13*B23</f>
        <v>8.75</v>
      </c>
      <c r="C33" s="8">
        <f t="shared" si="42"/>
        <v>14</v>
      </c>
      <c r="D33" s="8">
        <f t="shared" si="42"/>
        <v>2.52</v>
      </c>
      <c r="E33" s="8">
        <f t="shared" si="42"/>
        <v>9.4500000000000011</v>
      </c>
      <c r="F33" s="8">
        <f t="shared" si="42"/>
        <v>28</v>
      </c>
      <c r="G33" s="8">
        <f t="shared" si="42"/>
        <v>2.52</v>
      </c>
      <c r="H33" s="8">
        <f t="shared" si="42"/>
        <v>1.512</v>
      </c>
      <c r="I33" s="8">
        <f t="shared" si="42"/>
        <v>0.84</v>
      </c>
      <c r="J33" s="8">
        <f t="shared" si="42"/>
        <v>0.92400000000000004</v>
      </c>
      <c r="K33" s="8">
        <f t="shared" si="42"/>
        <v>11.200000000000001</v>
      </c>
      <c r="L33" s="8">
        <f t="shared" si="42"/>
        <v>1.9319999999999997</v>
      </c>
      <c r="M33" s="8">
        <f t="shared" si="42"/>
        <v>1.9319999999999997</v>
      </c>
      <c r="N33" s="8">
        <f t="shared" si="42"/>
        <v>1.4</v>
      </c>
      <c r="O33" s="8">
        <f t="shared" si="42"/>
        <v>0</v>
      </c>
      <c r="P33" s="8">
        <f t="shared" si="42"/>
        <v>2.1</v>
      </c>
      <c r="Q33" s="8">
        <f t="shared" si="42"/>
        <v>0</v>
      </c>
      <c r="R33" s="8">
        <f t="shared" si="42"/>
        <v>0</v>
      </c>
      <c r="S33" s="8">
        <f t="shared" si="42"/>
        <v>21</v>
      </c>
      <c r="T33" s="8">
        <f t="shared" si="42"/>
        <v>3.2</v>
      </c>
      <c r="U33" s="8">
        <f t="shared" si="42"/>
        <v>0</v>
      </c>
      <c r="V33" s="8">
        <f t="shared" si="42"/>
        <v>0</v>
      </c>
      <c r="W33" s="8">
        <f t="shared" si="42"/>
        <v>0</v>
      </c>
      <c r="X33" s="8">
        <f t="shared" si="42"/>
        <v>0.42</v>
      </c>
      <c r="Y33" s="8">
        <f t="shared" si="42"/>
        <v>0</v>
      </c>
      <c r="Z33" s="8">
        <f t="shared" si="42"/>
        <v>0</v>
      </c>
      <c r="AA33" s="8">
        <f t="shared" si="42"/>
        <v>0</v>
      </c>
      <c r="AB33" s="8">
        <f t="shared" si="42"/>
        <v>0</v>
      </c>
      <c r="AC33" s="8">
        <f t="shared" si="42"/>
        <v>0</v>
      </c>
      <c r="AD33" s="8">
        <f t="shared" si="42"/>
        <v>0</v>
      </c>
      <c r="AE33" s="8">
        <f t="shared" si="42"/>
        <v>67.2</v>
      </c>
      <c r="AF33" s="8">
        <f t="shared" si="42"/>
        <v>0</v>
      </c>
      <c r="AG33" s="8">
        <f t="shared" si="42"/>
        <v>7.7000000000000011</v>
      </c>
      <c r="AH33" s="8">
        <f t="shared" si="42"/>
        <v>0</v>
      </c>
      <c r="AI33" s="8">
        <f t="shared" si="42"/>
        <v>0</v>
      </c>
    </row>
    <row r="34" spans="1:35" x14ac:dyDescent="0.25">
      <c r="A34" s="5" t="s">
        <v>34</v>
      </c>
      <c r="B34" s="8">
        <f>B14*B24</f>
        <v>2.1</v>
      </c>
      <c r="C34" s="8">
        <f t="shared" ref="B34:AI34" si="43">C14*C24</f>
        <v>42</v>
      </c>
      <c r="D34" s="8">
        <f t="shared" si="43"/>
        <v>21</v>
      </c>
      <c r="E34" s="8">
        <f t="shared" si="43"/>
        <v>37.800000000000004</v>
      </c>
      <c r="F34" s="8">
        <f t="shared" si="43"/>
        <v>84</v>
      </c>
      <c r="G34" s="8">
        <f t="shared" si="43"/>
        <v>10.5</v>
      </c>
      <c r="H34" s="8">
        <f t="shared" si="43"/>
        <v>6.3</v>
      </c>
      <c r="I34" s="8">
        <f t="shared" si="43"/>
        <v>14</v>
      </c>
      <c r="J34" s="8">
        <f t="shared" si="43"/>
        <v>30.800000000000004</v>
      </c>
      <c r="K34" s="8">
        <f t="shared" si="43"/>
        <v>67.2</v>
      </c>
      <c r="L34" s="8">
        <f t="shared" si="43"/>
        <v>16.099999999999998</v>
      </c>
      <c r="M34" s="8">
        <f t="shared" si="43"/>
        <v>32.199999999999996</v>
      </c>
      <c r="N34" s="8">
        <f t="shared" si="43"/>
        <v>5.6</v>
      </c>
      <c r="O34" s="8">
        <f t="shared" si="43"/>
        <v>4.4000000000000004</v>
      </c>
      <c r="P34" s="8">
        <f t="shared" si="43"/>
        <v>8.75</v>
      </c>
      <c r="Q34" s="8">
        <f t="shared" si="43"/>
        <v>14</v>
      </c>
      <c r="R34" s="8">
        <f t="shared" si="43"/>
        <v>28</v>
      </c>
      <c r="S34" s="8">
        <f t="shared" si="43"/>
        <v>0</v>
      </c>
      <c r="T34" s="8">
        <f t="shared" si="43"/>
        <v>0</v>
      </c>
      <c r="U34" s="8">
        <f t="shared" si="43"/>
        <v>4.5999999999999996</v>
      </c>
      <c r="V34" s="8">
        <f t="shared" si="43"/>
        <v>6.5</v>
      </c>
      <c r="W34" s="8">
        <f t="shared" si="43"/>
        <v>3.5</v>
      </c>
      <c r="X34" s="8">
        <f t="shared" si="43"/>
        <v>10.5</v>
      </c>
      <c r="Y34" s="8">
        <f t="shared" si="43"/>
        <v>12</v>
      </c>
      <c r="Z34" s="8">
        <f t="shared" si="43"/>
        <v>4.5</v>
      </c>
      <c r="AA34" s="8">
        <f t="shared" si="43"/>
        <v>7.3</v>
      </c>
      <c r="AB34" s="8">
        <f t="shared" si="43"/>
        <v>0</v>
      </c>
      <c r="AC34" s="8">
        <f t="shared" si="43"/>
        <v>0</v>
      </c>
      <c r="AD34" s="8">
        <f t="shared" si="43"/>
        <v>0</v>
      </c>
      <c r="AE34" s="8">
        <f t="shared" si="43"/>
        <v>22.400000000000002</v>
      </c>
      <c r="AF34" s="8">
        <f t="shared" si="43"/>
        <v>84</v>
      </c>
      <c r="AG34" s="8">
        <f t="shared" si="43"/>
        <v>0</v>
      </c>
      <c r="AH34" s="8">
        <f t="shared" si="43"/>
        <v>3.36</v>
      </c>
      <c r="AI34" s="8">
        <f t="shared" si="43"/>
        <v>11.549999999999999</v>
      </c>
    </row>
    <row r="35" spans="1:35" x14ac:dyDescent="0.25">
      <c r="A35" s="5" t="s">
        <v>35</v>
      </c>
      <c r="B35" s="8">
        <f t="shared" ref="B35:AI35" si="44">B15*B25</f>
        <v>0</v>
      </c>
      <c r="C35" s="8">
        <f t="shared" si="44"/>
        <v>0</v>
      </c>
      <c r="D35" s="8">
        <f t="shared" si="44"/>
        <v>0</v>
      </c>
      <c r="E35" s="8">
        <f t="shared" si="44"/>
        <v>0</v>
      </c>
      <c r="F35" s="8">
        <f t="shared" si="44"/>
        <v>0</v>
      </c>
      <c r="G35" s="8">
        <f t="shared" si="44"/>
        <v>0</v>
      </c>
      <c r="H35" s="8">
        <f t="shared" si="44"/>
        <v>0</v>
      </c>
      <c r="I35" s="8">
        <f t="shared" si="44"/>
        <v>0</v>
      </c>
      <c r="J35" s="8">
        <f t="shared" si="44"/>
        <v>0</v>
      </c>
      <c r="K35" s="8">
        <f t="shared" si="44"/>
        <v>0</v>
      </c>
      <c r="L35" s="8">
        <f t="shared" si="44"/>
        <v>0</v>
      </c>
      <c r="M35" s="8">
        <f t="shared" si="44"/>
        <v>0</v>
      </c>
      <c r="N35" s="8">
        <f t="shared" si="44"/>
        <v>0</v>
      </c>
      <c r="O35" s="8">
        <f t="shared" si="44"/>
        <v>0</v>
      </c>
      <c r="P35" s="8">
        <f t="shared" si="44"/>
        <v>0</v>
      </c>
      <c r="Q35" s="8">
        <f t="shared" si="44"/>
        <v>0</v>
      </c>
      <c r="R35" s="8">
        <f t="shared" si="44"/>
        <v>0</v>
      </c>
      <c r="S35" s="8">
        <f t="shared" si="44"/>
        <v>0</v>
      </c>
      <c r="T35" s="8">
        <f t="shared" si="44"/>
        <v>0</v>
      </c>
      <c r="U35" s="8">
        <f t="shared" si="44"/>
        <v>0</v>
      </c>
      <c r="V35" s="8">
        <f t="shared" si="44"/>
        <v>0</v>
      </c>
      <c r="W35" s="8">
        <f t="shared" si="44"/>
        <v>0</v>
      </c>
      <c r="X35" s="8">
        <f t="shared" si="44"/>
        <v>0</v>
      </c>
      <c r="Y35" s="8">
        <f t="shared" si="44"/>
        <v>0</v>
      </c>
      <c r="Z35" s="8">
        <f t="shared" si="44"/>
        <v>0</v>
      </c>
      <c r="AA35" s="8">
        <f t="shared" si="44"/>
        <v>0</v>
      </c>
      <c r="AB35" s="8">
        <f t="shared" si="44"/>
        <v>0</v>
      </c>
      <c r="AC35" s="8">
        <f t="shared" si="44"/>
        <v>0</v>
      </c>
      <c r="AD35" s="8">
        <f t="shared" si="44"/>
        <v>0</v>
      </c>
      <c r="AE35" s="8">
        <f t="shared" si="44"/>
        <v>0</v>
      </c>
      <c r="AF35" s="8">
        <f t="shared" si="44"/>
        <v>0</v>
      </c>
      <c r="AG35" s="8">
        <f t="shared" si="44"/>
        <v>0</v>
      </c>
      <c r="AH35" s="8">
        <f t="shared" si="44"/>
        <v>0</v>
      </c>
      <c r="AI35" s="8">
        <f t="shared" si="44"/>
        <v>0</v>
      </c>
    </row>
    <row r="36" spans="1:35" x14ac:dyDescent="0.25">
      <c r="A36" s="5" t="s">
        <v>35</v>
      </c>
      <c r="B36" s="8">
        <f t="shared" ref="B36:AI36" si="45">B16*B26</f>
        <v>0</v>
      </c>
      <c r="C36" s="8">
        <f t="shared" si="45"/>
        <v>0</v>
      </c>
      <c r="D36" s="8">
        <f t="shared" si="45"/>
        <v>0</v>
      </c>
      <c r="E36" s="8">
        <f t="shared" si="45"/>
        <v>0</v>
      </c>
      <c r="F36" s="8">
        <f t="shared" si="45"/>
        <v>0</v>
      </c>
      <c r="G36" s="8">
        <f t="shared" si="45"/>
        <v>0</v>
      </c>
      <c r="H36" s="8">
        <f t="shared" si="45"/>
        <v>0</v>
      </c>
      <c r="I36" s="8">
        <f t="shared" si="45"/>
        <v>0</v>
      </c>
      <c r="J36" s="8">
        <f t="shared" si="45"/>
        <v>0</v>
      </c>
      <c r="K36" s="8">
        <f t="shared" si="45"/>
        <v>0</v>
      </c>
      <c r="L36" s="8">
        <f t="shared" si="45"/>
        <v>0</v>
      </c>
      <c r="M36" s="8">
        <f t="shared" si="45"/>
        <v>0</v>
      </c>
      <c r="N36" s="8">
        <f t="shared" si="45"/>
        <v>0</v>
      </c>
      <c r="O36" s="8">
        <f t="shared" si="45"/>
        <v>0</v>
      </c>
      <c r="P36" s="8">
        <f t="shared" si="45"/>
        <v>0</v>
      </c>
      <c r="Q36" s="8">
        <f t="shared" si="45"/>
        <v>0</v>
      </c>
      <c r="R36" s="8">
        <f t="shared" si="45"/>
        <v>0</v>
      </c>
      <c r="S36" s="8">
        <f t="shared" si="45"/>
        <v>0</v>
      </c>
      <c r="T36" s="8">
        <f t="shared" si="45"/>
        <v>0</v>
      </c>
      <c r="U36" s="8">
        <f t="shared" si="45"/>
        <v>0</v>
      </c>
      <c r="V36" s="8">
        <f t="shared" si="45"/>
        <v>0</v>
      </c>
      <c r="W36" s="8">
        <f t="shared" si="45"/>
        <v>0</v>
      </c>
      <c r="X36" s="8">
        <f t="shared" si="45"/>
        <v>0</v>
      </c>
      <c r="Y36" s="8">
        <f t="shared" si="45"/>
        <v>0</v>
      </c>
      <c r="Z36" s="8">
        <f t="shared" si="45"/>
        <v>0</v>
      </c>
      <c r="AA36" s="8">
        <f t="shared" si="45"/>
        <v>0</v>
      </c>
      <c r="AB36" s="8">
        <f t="shared" si="45"/>
        <v>0</v>
      </c>
      <c r="AC36" s="8">
        <f t="shared" si="45"/>
        <v>0</v>
      </c>
      <c r="AD36" s="8">
        <f t="shared" si="45"/>
        <v>0</v>
      </c>
      <c r="AE36" s="8">
        <f t="shared" si="45"/>
        <v>0</v>
      </c>
      <c r="AF36" s="8">
        <f t="shared" si="45"/>
        <v>0</v>
      </c>
      <c r="AG36" s="8">
        <f t="shared" si="45"/>
        <v>0</v>
      </c>
      <c r="AH36" s="8">
        <f t="shared" si="45"/>
        <v>0</v>
      </c>
      <c r="AI36" s="8">
        <f t="shared" si="45"/>
        <v>0</v>
      </c>
    </row>
    <row r="37" spans="1:35" x14ac:dyDescent="0.25">
      <c r="A37" s="5" t="s">
        <v>35</v>
      </c>
      <c r="B37" s="8">
        <f t="shared" ref="B37:AI37" si="46">B17*B27</f>
        <v>0</v>
      </c>
      <c r="C37" s="8">
        <f t="shared" si="46"/>
        <v>0</v>
      </c>
      <c r="D37" s="8">
        <f t="shared" si="46"/>
        <v>0</v>
      </c>
      <c r="E37" s="8">
        <f t="shared" si="46"/>
        <v>0</v>
      </c>
      <c r="F37" s="8">
        <f t="shared" si="46"/>
        <v>0</v>
      </c>
      <c r="G37" s="8">
        <f t="shared" si="46"/>
        <v>0</v>
      </c>
      <c r="H37" s="8">
        <f t="shared" si="46"/>
        <v>0</v>
      </c>
      <c r="I37" s="8">
        <f t="shared" si="46"/>
        <v>0</v>
      </c>
      <c r="J37" s="8">
        <f t="shared" si="46"/>
        <v>0</v>
      </c>
      <c r="K37" s="8">
        <f t="shared" si="46"/>
        <v>0</v>
      </c>
      <c r="L37" s="8">
        <f t="shared" si="46"/>
        <v>0</v>
      </c>
      <c r="M37" s="8">
        <f t="shared" si="46"/>
        <v>0</v>
      </c>
      <c r="N37" s="8">
        <f t="shared" si="46"/>
        <v>0</v>
      </c>
      <c r="O37" s="8">
        <f t="shared" si="46"/>
        <v>0</v>
      </c>
      <c r="P37" s="8">
        <f t="shared" si="46"/>
        <v>0</v>
      </c>
      <c r="Q37" s="8">
        <f t="shared" si="46"/>
        <v>0</v>
      </c>
      <c r="R37" s="8">
        <f t="shared" si="46"/>
        <v>0</v>
      </c>
      <c r="S37" s="8">
        <f t="shared" si="46"/>
        <v>0</v>
      </c>
      <c r="T37" s="8">
        <f t="shared" si="46"/>
        <v>0</v>
      </c>
      <c r="U37" s="8">
        <f t="shared" si="46"/>
        <v>0</v>
      </c>
      <c r="V37" s="8">
        <f t="shared" si="46"/>
        <v>0</v>
      </c>
      <c r="W37" s="8">
        <f t="shared" si="46"/>
        <v>0</v>
      </c>
      <c r="X37" s="8">
        <f t="shared" si="46"/>
        <v>0</v>
      </c>
      <c r="Y37" s="8">
        <f t="shared" si="46"/>
        <v>0</v>
      </c>
      <c r="Z37" s="8">
        <f t="shared" si="46"/>
        <v>0</v>
      </c>
      <c r="AA37" s="8">
        <f t="shared" si="46"/>
        <v>0</v>
      </c>
      <c r="AB37" s="8">
        <f t="shared" si="46"/>
        <v>0</v>
      </c>
      <c r="AC37" s="8">
        <f t="shared" si="46"/>
        <v>0</v>
      </c>
      <c r="AD37" s="8">
        <f t="shared" si="46"/>
        <v>0</v>
      </c>
      <c r="AE37" s="8">
        <f t="shared" si="46"/>
        <v>0</v>
      </c>
      <c r="AF37" s="8">
        <f t="shared" si="46"/>
        <v>0</v>
      </c>
      <c r="AG37" s="8">
        <f t="shared" si="46"/>
        <v>0</v>
      </c>
      <c r="AH37" s="8">
        <f t="shared" si="46"/>
        <v>0</v>
      </c>
      <c r="AI37" s="8">
        <f t="shared" si="46"/>
        <v>0</v>
      </c>
    </row>
    <row r="38" spans="1:35" x14ac:dyDescent="0.25">
      <c r="A38" s="5" t="s">
        <v>35</v>
      </c>
      <c r="B38" s="8">
        <f t="shared" ref="B38:AI38" si="47">B18*B28</f>
        <v>0</v>
      </c>
      <c r="C38" s="8">
        <f t="shared" si="47"/>
        <v>0</v>
      </c>
      <c r="D38" s="8">
        <f t="shared" si="47"/>
        <v>0</v>
      </c>
      <c r="E38" s="8">
        <f t="shared" si="47"/>
        <v>0</v>
      </c>
      <c r="F38" s="8">
        <f t="shared" si="47"/>
        <v>0</v>
      </c>
      <c r="G38" s="8">
        <f t="shared" si="47"/>
        <v>0</v>
      </c>
      <c r="H38" s="8">
        <f t="shared" si="47"/>
        <v>0</v>
      </c>
      <c r="I38" s="8">
        <f t="shared" si="47"/>
        <v>0</v>
      </c>
      <c r="J38" s="8">
        <f t="shared" si="47"/>
        <v>0</v>
      </c>
      <c r="K38" s="8">
        <f t="shared" si="47"/>
        <v>0</v>
      </c>
      <c r="L38" s="8">
        <f t="shared" si="47"/>
        <v>0</v>
      </c>
      <c r="M38" s="8">
        <f t="shared" si="47"/>
        <v>0</v>
      </c>
      <c r="N38" s="8">
        <f t="shared" si="47"/>
        <v>0</v>
      </c>
      <c r="O38" s="8">
        <f t="shared" si="47"/>
        <v>0</v>
      </c>
      <c r="P38" s="8">
        <f t="shared" si="47"/>
        <v>0</v>
      </c>
      <c r="Q38" s="8">
        <f t="shared" si="47"/>
        <v>0</v>
      </c>
      <c r="R38" s="8">
        <f t="shared" si="47"/>
        <v>0</v>
      </c>
      <c r="S38" s="8">
        <f t="shared" si="47"/>
        <v>0</v>
      </c>
      <c r="T38" s="8">
        <f t="shared" si="47"/>
        <v>0</v>
      </c>
      <c r="U38" s="8">
        <f t="shared" si="47"/>
        <v>0</v>
      </c>
      <c r="V38" s="8">
        <f t="shared" si="47"/>
        <v>0</v>
      </c>
      <c r="W38" s="8">
        <f t="shared" si="47"/>
        <v>0</v>
      </c>
      <c r="X38" s="8">
        <f t="shared" si="47"/>
        <v>0</v>
      </c>
      <c r="Y38" s="8">
        <f t="shared" si="47"/>
        <v>0</v>
      </c>
      <c r="Z38" s="8">
        <f t="shared" si="47"/>
        <v>0</v>
      </c>
      <c r="AA38" s="8">
        <f t="shared" si="47"/>
        <v>0</v>
      </c>
      <c r="AB38" s="8">
        <f t="shared" si="47"/>
        <v>0</v>
      </c>
      <c r="AC38" s="8">
        <f t="shared" si="47"/>
        <v>0</v>
      </c>
      <c r="AD38" s="8">
        <f t="shared" si="47"/>
        <v>0</v>
      </c>
      <c r="AE38" s="8">
        <f t="shared" si="47"/>
        <v>0</v>
      </c>
      <c r="AF38" s="8">
        <f t="shared" si="47"/>
        <v>0</v>
      </c>
      <c r="AG38" s="8">
        <f t="shared" si="47"/>
        <v>0</v>
      </c>
      <c r="AH38" s="8">
        <f t="shared" si="47"/>
        <v>0</v>
      </c>
      <c r="AI38" s="8">
        <f t="shared" si="47"/>
        <v>0</v>
      </c>
    </row>
    <row r="39" spans="1:35" x14ac:dyDescent="0.25">
      <c r="A39" s="5" t="s">
        <v>35</v>
      </c>
      <c r="B39" s="8">
        <f t="shared" ref="B39:AI39" si="48">B19*B29</f>
        <v>0</v>
      </c>
      <c r="C39" s="8">
        <f t="shared" si="48"/>
        <v>0</v>
      </c>
      <c r="D39" s="8">
        <f t="shared" si="48"/>
        <v>0</v>
      </c>
      <c r="E39" s="8">
        <f t="shared" si="48"/>
        <v>0</v>
      </c>
      <c r="F39" s="8">
        <f t="shared" si="48"/>
        <v>0</v>
      </c>
      <c r="G39" s="8">
        <f t="shared" si="48"/>
        <v>0</v>
      </c>
      <c r="H39" s="8">
        <f t="shared" si="48"/>
        <v>0</v>
      </c>
      <c r="I39" s="8">
        <f t="shared" si="48"/>
        <v>0</v>
      </c>
      <c r="J39" s="8">
        <f t="shared" si="48"/>
        <v>0</v>
      </c>
      <c r="K39" s="8">
        <f t="shared" si="48"/>
        <v>0</v>
      </c>
      <c r="L39" s="8">
        <f t="shared" si="48"/>
        <v>0</v>
      </c>
      <c r="M39" s="8">
        <f t="shared" si="48"/>
        <v>0</v>
      </c>
      <c r="N39" s="8">
        <f t="shared" si="48"/>
        <v>0</v>
      </c>
      <c r="O39" s="8">
        <f t="shared" si="48"/>
        <v>0</v>
      </c>
      <c r="P39" s="8">
        <f t="shared" si="48"/>
        <v>0</v>
      </c>
      <c r="Q39" s="8">
        <f t="shared" si="48"/>
        <v>0</v>
      </c>
      <c r="R39" s="8">
        <f t="shared" si="48"/>
        <v>0</v>
      </c>
      <c r="S39" s="8">
        <f t="shared" si="48"/>
        <v>0</v>
      </c>
      <c r="T39" s="8">
        <f t="shared" si="48"/>
        <v>0</v>
      </c>
      <c r="U39" s="8">
        <f t="shared" si="48"/>
        <v>0</v>
      </c>
      <c r="V39" s="8">
        <f t="shared" si="48"/>
        <v>0</v>
      </c>
      <c r="W39" s="8">
        <f t="shared" si="48"/>
        <v>0</v>
      </c>
      <c r="X39" s="8">
        <f t="shared" si="48"/>
        <v>0</v>
      </c>
      <c r="Y39" s="8">
        <f t="shared" si="48"/>
        <v>0</v>
      </c>
      <c r="Z39" s="8">
        <f t="shared" si="48"/>
        <v>0</v>
      </c>
      <c r="AA39" s="8">
        <f t="shared" si="48"/>
        <v>0</v>
      </c>
      <c r="AB39" s="8">
        <f t="shared" si="48"/>
        <v>0</v>
      </c>
      <c r="AC39" s="8">
        <f t="shared" si="48"/>
        <v>0</v>
      </c>
      <c r="AD39" s="8">
        <f t="shared" si="48"/>
        <v>0</v>
      </c>
      <c r="AE39" s="8">
        <f t="shared" si="48"/>
        <v>0</v>
      </c>
      <c r="AF39" s="8">
        <f t="shared" si="48"/>
        <v>0</v>
      </c>
      <c r="AG39" s="8">
        <f t="shared" si="48"/>
        <v>0</v>
      </c>
      <c r="AH39" s="8">
        <f t="shared" si="48"/>
        <v>0</v>
      </c>
      <c r="AI39" s="8">
        <f t="shared" si="48"/>
        <v>0</v>
      </c>
    </row>
    <row r="40" spans="1:35" ht="15.75" thickBot="1" x14ac:dyDescent="0.3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s="13" customFormat="1" ht="15.75" thickBot="1" x14ac:dyDescent="0.3">
      <c r="A41" s="9"/>
      <c r="B41" s="21" t="s">
        <v>67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2"/>
    </row>
    <row r="42" spans="1:35" x14ac:dyDescent="0.25">
      <c r="A42" s="5"/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2" t="s">
        <v>8</v>
      </c>
      <c r="J42" s="2" t="s">
        <v>9</v>
      </c>
      <c r="K42" s="1" t="s">
        <v>10</v>
      </c>
      <c r="L42" s="1" t="s">
        <v>11</v>
      </c>
      <c r="M42" s="1" t="s">
        <v>12</v>
      </c>
      <c r="N42" s="3" t="s">
        <v>13</v>
      </c>
      <c r="O42" s="3" t="s">
        <v>14</v>
      </c>
      <c r="P42" s="1" t="s">
        <v>15</v>
      </c>
      <c r="Q42" s="1" t="s">
        <v>16</v>
      </c>
      <c r="R42" s="1" t="s">
        <v>17</v>
      </c>
      <c r="S42" s="1" t="s">
        <v>18</v>
      </c>
      <c r="T42" s="3" t="s">
        <v>19</v>
      </c>
      <c r="U42" s="3" t="s">
        <v>20</v>
      </c>
      <c r="V42" s="3" t="s">
        <v>21</v>
      </c>
      <c r="W42" s="3" t="s">
        <v>22</v>
      </c>
      <c r="X42" s="3" t="s">
        <v>23</v>
      </c>
      <c r="Y42" s="3" t="s">
        <v>24</v>
      </c>
      <c r="Z42" s="3" t="s">
        <v>25</v>
      </c>
      <c r="AA42" s="3" t="s">
        <v>26</v>
      </c>
      <c r="AB42" s="3"/>
      <c r="AC42" s="3" t="s">
        <v>27</v>
      </c>
      <c r="AD42" s="3"/>
      <c r="AE42" s="2" t="s">
        <v>28</v>
      </c>
      <c r="AF42" s="2" t="s">
        <v>29</v>
      </c>
      <c r="AG42" s="2" t="s">
        <v>30</v>
      </c>
      <c r="AH42" s="2" t="s">
        <v>31</v>
      </c>
      <c r="AI42" s="2" t="s">
        <v>32</v>
      </c>
    </row>
    <row r="43" spans="1:35" x14ac:dyDescent="0.25">
      <c r="A43" s="5" t="s">
        <v>33</v>
      </c>
      <c r="B43" s="8">
        <f t="shared" ref="B43:AI43" si="49">B33*60</f>
        <v>525</v>
      </c>
      <c r="C43" s="8">
        <f t="shared" si="49"/>
        <v>840</v>
      </c>
      <c r="D43" s="8">
        <f t="shared" si="49"/>
        <v>151.19999999999999</v>
      </c>
      <c r="E43" s="8">
        <f t="shared" si="49"/>
        <v>567.00000000000011</v>
      </c>
      <c r="F43" s="8">
        <f t="shared" si="49"/>
        <v>1680</v>
      </c>
      <c r="G43" s="8">
        <f t="shared" si="49"/>
        <v>151.19999999999999</v>
      </c>
      <c r="H43" s="8">
        <f t="shared" si="49"/>
        <v>90.72</v>
      </c>
      <c r="I43" s="8">
        <f t="shared" si="49"/>
        <v>50.4</v>
      </c>
      <c r="J43" s="8">
        <f t="shared" si="49"/>
        <v>55.440000000000005</v>
      </c>
      <c r="K43" s="8">
        <f t="shared" si="49"/>
        <v>672.00000000000011</v>
      </c>
      <c r="L43" s="8">
        <f t="shared" si="49"/>
        <v>115.91999999999999</v>
      </c>
      <c r="M43" s="8">
        <f t="shared" si="49"/>
        <v>115.91999999999999</v>
      </c>
      <c r="N43" s="8">
        <f t="shared" si="49"/>
        <v>84</v>
      </c>
      <c r="O43" s="8">
        <f t="shared" si="49"/>
        <v>0</v>
      </c>
      <c r="P43" s="8">
        <f t="shared" si="49"/>
        <v>126</v>
      </c>
      <c r="Q43" s="8">
        <f t="shared" si="49"/>
        <v>0</v>
      </c>
      <c r="R43" s="8">
        <f t="shared" si="49"/>
        <v>0</v>
      </c>
      <c r="S43" s="8">
        <f t="shared" si="49"/>
        <v>1260</v>
      </c>
      <c r="T43" s="8">
        <f t="shared" si="49"/>
        <v>192</v>
      </c>
      <c r="U43" s="8">
        <f t="shared" si="49"/>
        <v>0</v>
      </c>
      <c r="V43" s="8">
        <f t="shared" si="49"/>
        <v>0</v>
      </c>
      <c r="W43" s="8">
        <f t="shared" si="49"/>
        <v>0</v>
      </c>
      <c r="X43" s="8">
        <f t="shared" si="49"/>
        <v>25.2</v>
      </c>
      <c r="Y43" s="8">
        <f t="shared" si="49"/>
        <v>0</v>
      </c>
      <c r="Z43" s="8">
        <f t="shared" si="49"/>
        <v>0</v>
      </c>
      <c r="AA43" s="8">
        <f t="shared" si="49"/>
        <v>0</v>
      </c>
      <c r="AB43" s="8">
        <f t="shared" si="49"/>
        <v>0</v>
      </c>
      <c r="AC43" s="8">
        <f t="shared" si="49"/>
        <v>0</v>
      </c>
      <c r="AD43" s="8">
        <f t="shared" si="49"/>
        <v>0</v>
      </c>
      <c r="AE43" s="8">
        <f t="shared" si="49"/>
        <v>4032</v>
      </c>
      <c r="AF43" s="8">
        <f t="shared" si="49"/>
        <v>0</v>
      </c>
      <c r="AG43" s="8">
        <f t="shared" si="49"/>
        <v>462.00000000000006</v>
      </c>
      <c r="AH43" s="8">
        <f t="shared" si="49"/>
        <v>0</v>
      </c>
      <c r="AI43" s="8">
        <f t="shared" si="49"/>
        <v>0</v>
      </c>
    </row>
    <row r="44" spans="1:35" x14ac:dyDescent="0.25">
      <c r="A44" s="5" t="s">
        <v>34</v>
      </c>
      <c r="B44" s="8">
        <f t="shared" ref="B44:AI44" si="50">B34*60</f>
        <v>126</v>
      </c>
      <c r="C44" s="8">
        <f t="shared" si="50"/>
        <v>2520</v>
      </c>
      <c r="D44" s="8">
        <f t="shared" si="50"/>
        <v>1260</v>
      </c>
      <c r="E44" s="8">
        <f t="shared" si="50"/>
        <v>2268.0000000000005</v>
      </c>
      <c r="F44" s="8">
        <f t="shared" si="50"/>
        <v>5040</v>
      </c>
      <c r="G44" s="8">
        <f t="shared" si="50"/>
        <v>630</v>
      </c>
      <c r="H44" s="8">
        <f t="shared" si="50"/>
        <v>378</v>
      </c>
      <c r="I44" s="8">
        <f t="shared" si="50"/>
        <v>840</v>
      </c>
      <c r="J44" s="8">
        <f t="shared" si="50"/>
        <v>1848.0000000000002</v>
      </c>
      <c r="K44" s="8">
        <f t="shared" si="50"/>
        <v>4032</v>
      </c>
      <c r="L44" s="8">
        <f t="shared" si="50"/>
        <v>965.99999999999989</v>
      </c>
      <c r="M44" s="8">
        <f t="shared" si="50"/>
        <v>1931.9999999999998</v>
      </c>
      <c r="N44" s="8">
        <f t="shared" si="50"/>
        <v>336</v>
      </c>
      <c r="O44" s="8">
        <f t="shared" si="50"/>
        <v>264</v>
      </c>
      <c r="P44" s="8">
        <f t="shared" si="50"/>
        <v>525</v>
      </c>
      <c r="Q44" s="8">
        <f t="shared" si="50"/>
        <v>840</v>
      </c>
      <c r="R44" s="8">
        <f t="shared" si="50"/>
        <v>1680</v>
      </c>
      <c r="S44" s="8">
        <f t="shared" si="50"/>
        <v>0</v>
      </c>
      <c r="T44" s="8">
        <f t="shared" si="50"/>
        <v>0</v>
      </c>
      <c r="U44" s="8">
        <f t="shared" si="50"/>
        <v>276</v>
      </c>
      <c r="V44" s="8">
        <f t="shared" si="50"/>
        <v>390</v>
      </c>
      <c r="W44" s="8">
        <f t="shared" si="50"/>
        <v>210</v>
      </c>
      <c r="X44" s="8">
        <f t="shared" si="50"/>
        <v>630</v>
      </c>
      <c r="Y44" s="8">
        <f t="shared" si="50"/>
        <v>720</v>
      </c>
      <c r="Z44" s="8">
        <f t="shared" si="50"/>
        <v>270</v>
      </c>
      <c r="AA44" s="8">
        <f t="shared" si="50"/>
        <v>438</v>
      </c>
      <c r="AB44" s="8">
        <f t="shared" si="50"/>
        <v>0</v>
      </c>
      <c r="AC44" s="8">
        <f t="shared" si="50"/>
        <v>0</v>
      </c>
      <c r="AD44" s="8">
        <f t="shared" si="50"/>
        <v>0</v>
      </c>
      <c r="AE44" s="8">
        <f t="shared" si="50"/>
        <v>1344.0000000000002</v>
      </c>
      <c r="AF44" s="8">
        <f t="shared" si="50"/>
        <v>5040</v>
      </c>
      <c r="AG44" s="8">
        <f t="shared" si="50"/>
        <v>0</v>
      </c>
      <c r="AH44" s="8">
        <f t="shared" si="50"/>
        <v>201.6</v>
      </c>
      <c r="AI44" s="8">
        <f t="shared" si="50"/>
        <v>692.99999999999989</v>
      </c>
    </row>
    <row r="45" spans="1:35" x14ac:dyDescent="0.25">
      <c r="A45" s="5" t="s">
        <v>35</v>
      </c>
      <c r="B45" s="8">
        <f t="shared" ref="B45:AI45" si="51">B35*60</f>
        <v>0</v>
      </c>
      <c r="C45" s="8">
        <f t="shared" si="51"/>
        <v>0</v>
      </c>
      <c r="D45" s="8">
        <f t="shared" si="51"/>
        <v>0</v>
      </c>
      <c r="E45" s="8">
        <f t="shared" si="51"/>
        <v>0</v>
      </c>
      <c r="F45" s="8">
        <f t="shared" si="51"/>
        <v>0</v>
      </c>
      <c r="G45" s="8">
        <f t="shared" si="51"/>
        <v>0</v>
      </c>
      <c r="H45" s="8">
        <f t="shared" si="51"/>
        <v>0</v>
      </c>
      <c r="I45" s="8">
        <f t="shared" si="51"/>
        <v>0</v>
      </c>
      <c r="J45" s="8">
        <f t="shared" si="51"/>
        <v>0</v>
      </c>
      <c r="K45" s="8">
        <f t="shared" si="51"/>
        <v>0</v>
      </c>
      <c r="L45" s="8">
        <f t="shared" si="51"/>
        <v>0</v>
      </c>
      <c r="M45" s="8">
        <f t="shared" si="51"/>
        <v>0</v>
      </c>
      <c r="N45" s="8">
        <f t="shared" si="51"/>
        <v>0</v>
      </c>
      <c r="O45" s="8">
        <f t="shared" si="51"/>
        <v>0</v>
      </c>
      <c r="P45" s="8">
        <f t="shared" si="51"/>
        <v>0</v>
      </c>
      <c r="Q45" s="8">
        <f t="shared" si="51"/>
        <v>0</v>
      </c>
      <c r="R45" s="8">
        <f t="shared" si="51"/>
        <v>0</v>
      </c>
      <c r="S45" s="8">
        <f t="shared" si="51"/>
        <v>0</v>
      </c>
      <c r="T45" s="8">
        <f t="shared" si="51"/>
        <v>0</v>
      </c>
      <c r="U45" s="8">
        <f t="shared" si="51"/>
        <v>0</v>
      </c>
      <c r="V45" s="8">
        <f t="shared" si="51"/>
        <v>0</v>
      </c>
      <c r="W45" s="8">
        <f t="shared" si="51"/>
        <v>0</v>
      </c>
      <c r="X45" s="8">
        <f t="shared" si="51"/>
        <v>0</v>
      </c>
      <c r="Y45" s="8">
        <f t="shared" si="51"/>
        <v>0</v>
      </c>
      <c r="Z45" s="8">
        <f t="shared" si="51"/>
        <v>0</v>
      </c>
      <c r="AA45" s="8">
        <f t="shared" si="51"/>
        <v>0</v>
      </c>
      <c r="AB45" s="8">
        <f t="shared" si="51"/>
        <v>0</v>
      </c>
      <c r="AC45" s="8">
        <f t="shared" si="51"/>
        <v>0</v>
      </c>
      <c r="AD45" s="8">
        <f t="shared" si="51"/>
        <v>0</v>
      </c>
      <c r="AE45" s="8">
        <f t="shared" si="51"/>
        <v>0</v>
      </c>
      <c r="AF45" s="8">
        <f t="shared" si="51"/>
        <v>0</v>
      </c>
      <c r="AG45" s="8">
        <f t="shared" si="51"/>
        <v>0</v>
      </c>
      <c r="AH45" s="8">
        <f t="shared" si="51"/>
        <v>0</v>
      </c>
      <c r="AI45" s="8">
        <f t="shared" si="51"/>
        <v>0</v>
      </c>
    </row>
    <row r="46" spans="1:35" x14ac:dyDescent="0.25">
      <c r="A46" s="5" t="s">
        <v>35</v>
      </c>
      <c r="B46" s="8">
        <f t="shared" ref="B46:AI46" si="52">B36*60</f>
        <v>0</v>
      </c>
      <c r="C46" s="8">
        <f t="shared" si="52"/>
        <v>0</v>
      </c>
      <c r="D46" s="8">
        <f t="shared" si="52"/>
        <v>0</v>
      </c>
      <c r="E46" s="8">
        <f t="shared" si="52"/>
        <v>0</v>
      </c>
      <c r="F46" s="8">
        <f t="shared" si="52"/>
        <v>0</v>
      </c>
      <c r="G46" s="8">
        <f t="shared" si="52"/>
        <v>0</v>
      </c>
      <c r="H46" s="8">
        <f t="shared" si="52"/>
        <v>0</v>
      </c>
      <c r="I46" s="8">
        <f t="shared" si="52"/>
        <v>0</v>
      </c>
      <c r="J46" s="8">
        <f t="shared" si="52"/>
        <v>0</v>
      </c>
      <c r="K46" s="8">
        <f t="shared" si="52"/>
        <v>0</v>
      </c>
      <c r="L46" s="8">
        <f t="shared" si="52"/>
        <v>0</v>
      </c>
      <c r="M46" s="8">
        <f t="shared" si="52"/>
        <v>0</v>
      </c>
      <c r="N46" s="8">
        <f t="shared" si="52"/>
        <v>0</v>
      </c>
      <c r="O46" s="8">
        <f t="shared" si="52"/>
        <v>0</v>
      </c>
      <c r="P46" s="8">
        <f t="shared" si="52"/>
        <v>0</v>
      </c>
      <c r="Q46" s="8">
        <f t="shared" si="52"/>
        <v>0</v>
      </c>
      <c r="R46" s="8">
        <f t="shared" si="52"/>
        <v>0</v>
      </c>
      <c r="S46" s="8">
        <f t="shared" si="52"/>
        <v>0</v>
      </c>
      <c r="T46" s="8">
        <f t="shared" si="52"/>
        <v>0</v>
      </c>
      <c r="U46" s="8">
        <f t="shared" si="52"/>
        <v>0</v>
      </c>
      <c r="V46" s="8">
        <f t="shared" si="52"/>
        <v>0</v>
      </c>
      <c r="W46" s="8">
        <f t="shared" si="52"/>
        <v>0</v>
      </c>
      <c r="X46" s="8">
        <f t="shared" si="52"/>
        <v>0</v>
      </c>
      <c r="Y46" s="8">
        <f t="shared" si="52"/>
        <v>0</v>
      </c>
      <c r="Z46" s="8">
        <f t="shared" si="52"/>
        <v>0</v>
      </c>
      <c r="AA46" s="8">
        <f t="shared" si="52"/>
        <v>0</v>
      </c>
      <c r="AB46" s="8">
        <f t="shared" si="52"/>
        <v>0</v>
      </c>
      <c r="AC46" s="8">
        <f t="shared" si="52"/>
        <v>0</v>
      </c>
      <c r="AD46" s="8">
        <f t="shared" si="52"/>
        <v>0</v>
      </c>
      <c r="AE46" s="8">
        <f t="shared" si="52"/>
        <v>0</v>
      </c>
      <c r="AF46" s="8">
        <f t="shared" si="52"/>
        <v>0</v>
      </c>
      <c r="AG46" s="8">
        <f t="shared" si="52"/>
        <v>0</v>
      </c>
      <c r="AH46" s="8">
        <f t="shared" si="52"/>
        <v>0</v>
      </c>
      <c r="AI46" s="8">
        <f t="shared" si="52"/>
        <v>0</v>
      </c>
    </row>
    <row r="47" spans="1:35" x14ac:dyDescent="0.25">
      <c r="A47" s="5" t="s">
        <v>35</v>
      </c>
      <c r="B47" s="8">
        <f t="shared" ref="B47:AI47" si="53">B37*60</f>
        <v>0</v>
      </c>
      <c r="C47" s="8">
        <f t="shared" si="53"/>
        <v>0</v>
      </c>
      <c r="D47" s="8">
        <f t="shared" si="53"/>
        <v>0</v>
      </c>
      <c r="E47" s="8">
        <f t="shared" si="53"/>
        <v>0</v>
      </c>
      <c r="F47" s="8">
        <f t="shared" si="53"/>
        <v>0</v>
      </c>
      <c r="G47" s="8">
        <f t="shared" si="53"/>
        <v>0</v>
      </c>
      <c r="H47" s="8">
        <f t="shared" si="53"/>
        <v>0</v>
      </c>
      <c r="I47" s="8">
        <f t="shared" si="53"/>
        <v>0</v>
      </c>
      <c r="J47" s="8">
        <f t="shared" si="53"/>
        <v>0</v>
      </c>
      <c r="K47" s="8">
        <f t="shared" si="53"/>
        <v>0</v>
      </c>
      <c r="L47" s="8">
        <f t="shared" si="53"/>
        <v>0</v>
      </c>
      <c r="M47" s="8">
        <f t="shared" si="53"/>
        <v>0</v>
      </c>
      <c r="N47" s="8">
        <f t="shared" si="53"/>
        <v>0</v>
      </c>
      <c r="O47" s="8">
        <f t="shared" si="53"/>
        <v>0</v>
      </c>
      <c r="P47" s="8">
        <f t="shared" si="53"/>
        <v>0</v>
      </c>
      <c r="Q47" s="8">
        <f t="shared" si="53"/>
        <v>0</v>
      </c>
      <c r="R47" s="8">
        <f t="shared" si="53"/>
        <v>0</v>
      </c>
      <c r="S47" s="8">
        <f t="shared" si="53"/>
        <v>0</v>
      </c>
      <c r="T47" s="8">
        <f t="shared" si="53"/>
        <v>0</v>
      </c>
      <c r="U47" s="8">
        <f t="shared" si="53"/>
        <v>0</v>
      </c>
      <c r="V47" s="8">
        <f t="shared" si="53"/>
        <v>0</v>
      </c>
      <c r="W47" s="8">
        <f t="shared" si="53"/>
        <v>0</v>
      </c>
      <c r="X47" s="8">
        <f t="shared" si="53"/>
        <v>0</v>
      </c>
      <c r="Y47" s="8">
        <f t="shared" si="53"/>
        <v>0</v>
      </c>
      <c r="Z47" s="8">
        <f t="shared" si="53"/>
        <v>0</v>
      </c>
      <c r="AA47" s="8">
        <f t="shared" si="53"/>
        <v>0</v>
      </c>
      <c r="AB47" s="8">
        <f t="shared" si="53"/>
        <v>0</v>
      </c>
      <c r="AC47" s="8">
        <f t="shared" si="53"/>
        <v>0</v>
      </c>
      <c r="AD47" s="8">
        <f t="shared" si="53"/>
        <v>0</v>
      </c>
      <c r="AE47" s="8">
        <f t="shared" si="53"/>
        <v>0</v>
      </c>
      <c r="AF47" s="8">
        <f t="shared" si="53"/>
        <v>0</v>
      </c>
      <c r="AG47" s="8">
        <f t="shared" si="53"/>
        <v>0</v>
      </c>
      <c r="AH47" s="8">
        <f t="shared" si="53"/>
        <v>0</v>
      </c>
      <c r="AI47" s="8">
        <f t="shared" si="53"/>
        <v>0</v>
      </c>
    </row>
    <row r="48" spans="1:35" x14ac:dyDescent="0.25">
      <c r="A48" s="5" t="s">
        <v>35</v>
      </c>
      <c r="B48" s="8">
        <f t="shared" ref="B48:AI48" si="54">B38*60</f>
        <v>0</v>
      </c>
      <c r="C48" s="8">
        <f t="shared" si="54"/>
        <v>0</v>
      </c>
      <c r="D48" s="8">
        <f t="shared" si="54"/>
        <v>0</v>
      </c>
      <c r="E48" s="8">
        <f t="shared" si="54"/>
        <v>0</v>
      </c>
      <c r="F48" s="8">
        <f t="shared" si="54"/>
        <v>0</v>
      </c>
      <c r="G48" s="8">
        <f t="shared" si="54"/>
        <v>0</v>
      </c>
      <c r="H48" s="8">
        <f t="shared" si="54"/>
        <v>0</v>
      </c>
      <c r="I48" s="8">
        <f t="shared" si="54"/>
        <v>0</v>
      </c>
      <c r="J48" s="8">
        <f t="shared" si="54"/>
        <v>0</v>
      </c>
      <c r="K48" s="8">
        <f t="shared" si="54"/>
        <v>0</v>
      </c>
      <c r="L48" s="8">
        <f t="shared" si="54"/>
        <v>0</v>
      </c>
      <c r="M48" s="8">
        <f t="shared" si="54"/>
        <v>0</v>
      </c>
      <c r="N48" s="8">
        <f t="shared" si="54"/>
        <v>0</v>
      </c>
      <c r="O48" s="8">
        <f t="shared" si="54"/>
        <v>0</v>
      </c>
      <c r="P48" s="8">
        <f t="shared" si="54"/>
        <v>0</v>
      </c>
      <c r="Q48" s="8">
        <f t="shared" si="54"/>
        <v>0</v>
      </c>
      <c r="R48" s="8">
        <f t="shared" si="54"/>
        <v>0</v>
      </c>
      <c r="S48" s="8">
        <f t="shared" si="54"/>
        <v>0</v>
      </c>
      <c r="T48" s="8">
        <f t="shared" si="54"/>
        <v>0</v>
      </c>
      <c r="U48" s="8">
        <f t="shared" si="54"/>
        <v>0</v>
      </c>
      <c r="V48" s="8">
        <f t="shared" si="54"/>
        <v>0</v>
      </c>
      <c r="W48" s="8">
        <f t="shared" si="54"/>
        <v>0</v>
      </c>
      <c r="X48" s="8">
        <f t="shared" si="54"/>
        <v>0</v>
      </c>
      <c r="Y48" s="8">
        <f t="shared" si="54"/>
        <v>0</v>
      </c>
      <c r="Z48" s="8">
        <f t="shared" si="54"/>
        <v>0</v>
      </c>
      <c r="AA48" s="8">
        <f t="shared" si="54"/>
        <v>0</v>
      </c>
      <c r="AB48" s="8">
        <f t="shared" si="54"/>
        <v>0</v>
      </c>
      <c r="AC48" s="8">
        <f t="shared" si="54"/>
        <v>0</v>
      </c>
      <c r="AD48" s="8">
        <f t="shared" si="54"/>
        <v>0</v>
      </c>
      <c r="AE48" s="8">
        <f t="shared" si="54"/>
        <v>0</v>
      </c>
      <c r="AF48" s="8">
        <f t="shared" si="54"/>
        <v>0</v>
      </c>
      <c r="AG48" s="8">
        <f t="shared" si="54"/>
        <v>0</v>
      </c>
      <c r="AH48" s="8">
        <f t="shared" si="54"/>
        <v>0</v>
      </c>
      <c r="AI48" s="8">
        <f t="shared" si="54"/>
        <v>0</v>
      </c>
    </row>
    <row r="49" spans="1:37" x14ac:dyDescent="0.25">
      <c r="A49" s="5" t="s">
        <v>35</v>
      </c>
      <c r="B49" s="8">
        <f t="shared" ref="B49:AI49" si="55">B39*60</f>
        <v>0</v>
      </c>
      <c r="C49" s="8">
        <f t="shared" si="55"/>
        <v>0</v>
      </c>
      <c r="D49" s="8">
        <f t="shared" si="55"/>
        <v>0</v>
      </c>
      <c r="E49" s="8">
        <f t="shared" si="55"/>
        <v>0</v>
      </c>
      <c r="F49" s="8">
        <f t="shared" si="55"/>
        <v>0</v>
      </c>
      <c r="G49" s="8">
        <f t="shared" si="55"/>
        <v>0</v>
      </c>
      <c r="H49" s="8">
        <f t="shared" si="55"/>
        <v>0</v>
      </c>
      <c r="I49" s="8">
        <f t="shared" si="55"/>
        <v>0</v>
      </c>
      <c r="J49" s="8">
        <f t="shared" si="55"/>
        <v>0</v>
      </c>
      <c r="K49" s="8">
        <f t="shared" si="55"/>
        <v>0</v>
      </c>
      <c r="L49" s="8">
        <f t="shared" si="55"/>
        <v>0</v>
      </c>
      <c r="M49" s="8">
        <f t="shared" si="55"/>
        <v>0</v>
      </c>
      <c r="N49" s="8">
        <f t="shared" si="55"/>
        <v>0</v>
      </c>
      <c r="O49" s="8">
        <f t="shared" si="55"/>
        <v>0</v>
      </c>
      <c r="P49" s="8">
        <f t="shared" si="55"/>
        <v>0</v>
      </c>
      <c r="Q49" s="8">
        <f t="shared" si="55"/>
        <v>0</v>
      </c>
      <c r="R49" s="8">
        <f t="shared" si="55"/>
        <v>0</v>
      </c>
      <c r="S49" s="8">
        <f t="shared" si="55"/>
        <v>0</v>
      </c>
      <c r="T49" s="8">
        <f t="shared" si="55"/>
        <v>0</v>
      </c>
      <c r="U49" s="8">
        <f t="shared" si="55"/>
        <v>0</v>
      </c>
      <c r="V49" s="8">
        <f t="shared" si="55"/>
        <v>0</v>
      </c>
      <c r="W49" s="8">
        <f t="shared" si="55"/>
        <v>0</v>
      </c>
      <c r="X49" s="8">
        <f t="shared" si="55"/>
        <v>0</v>
      </c>
      <c r="Y49" s="8">
        <f t="shared" si="55"/>
        <v>0</v>
      </c>
      <c r="Z49" s="8">
        <f t="shared" si="55"/>
        <v>0</v>
      </c>
      <c r="AA49" s="8">
        <f t="shared" si="55"/>
        <v>0</v>
      </c>
      <c r="AB49" s="8">
        <f t="shared" si="55"/>
        <v>0</v>
      </c>
      <c r="AC49" s="8">
        <f t="shared" si="55"/>
        <v>0</v>
      </c>
      <c r="AD49" s="8">
        <f t="shared" si="55"/>
        <v>0</v>
      </c>
      <c r="AE49" s="8">
        <f t="shared" si="55"/>
        <v>0</v>
      </c>
      <c r="AF49" s="8">
        <f t="shared" si="55"/>
        <v>0</v>
      </c>
      <c r="AG49" s="8">
        <f t="shared" si="55"/>
        <v>0</v>
      </c>
      <c r="AH49" s="8">
        <f t="shared" si="55"/>
        <v>0</v>
      </c>
      <c r="AI49" s="8">
        <f t="shared" si="55"/>
        <v>0</v>
      </c>
    </row>
    <row r="50" spans="1:37" ht="15.75" thickBot="1" x14ac:dyDescent="0.3">
      <c r="A50" s="5"/>
    </row>
    <row r="51" spans="1:37" s="7" customFormat="1" ht="15.75" thickBot="1" x14ac:dyDescent="0.3">
      <c r="A51" s="9"/>
      <c r="B51" s="21" t="s">
        <v>39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2"/>
    </row>
    <row r="52" spans="1:37" x14ac:dyDescent="0.25">
      <c r="A52" s="5"/>
      <c r="B52" s="20" t="s">
        <v>74</v>
      </c>
      <c r="C52" s="14" t="s">
        <v>73</v>
      </c>
      <c r="D52" s="4" t="s">
        <v>72</v>
      </c>
      <c r="E52" s="20" t="s">
        <v>80</v>
      </c>
      <c r="F52" s="20" t="s">
        <v>81</v>
      </c>
      <c r="G52" s="20" t="s">
        <v>82</v>
      </c>
      <c r="H52" s="4" t="s">
        <v>83</v>
      </c>
      <c r="I52" s="4" t="s">
        <v>41</v>
      </c>
      <c r="J52" s="4" t="s">
        <v>42</v>
      </c>
      <c r="K52" s="4" t="s">
        <v>40</v>
      </c>
      <c r="L52" s="4" t="s">
        <v>43</v>
      </c>
      <c r="M52" s="4" t="s">
        <v>44</v>
      </c>
      <c r="N52" s="20" t="s">
        <v>84</v>
      </c>
      <c r="O52" s="4" t="s">
        <v>45</v>
      </c>
      <c r="P52" s="4" t="s">
        <v>46</v>
      </c>
      <c r="Q52" s="4" t="s">
        <v>47</v>
      </c>
      <c r="R52" s="4" t="s">
        <v>48</v>
      </c>
      <c r="S52" s="4" t="s">
        <v>49</v>
      </c>
      <c r="T52" s="4" t="s">
        <v>50</v>
      </c>
      <c r="U52" s="4" t="s">
        <v>51</v>
      </c>
      <c r="V52" s="4" t="s">
        <v>52</v>
      </c>
      <c r="W52" s="4" t="s">
        <v>53</v>
      </c>
      <c r="X52" s="4" t="s">
        <v>54</v>
      </c>
      <c r="Y52" s="4" t="s">
        <v>55</v>
      </c>
      <c r="Z52" s="4" t="s">
        <v>56</v>
      </c>
      <c r="AA52" s="4" t="s">
        <v>85</v>
      </c>
      <c r="AB52" s="4" t="s">
        <v>57</v>
      </c>
      <c r="AC52" s="4" t="s">
        <v>58</v>
      </c>
      <c r="AD52" s="4" t="s">
        <v>59</v>
      </c>
      <c r="AE52" s="4" t="s">
        <v>60</v>
      </c>
      <c r="AF52" s="4" t="s">
        <v>61</v>
      </c>
      <c r="AG52" s="4" t="s">
        <v>62</v>
      </c>
      <c r="AH52" s="4" t="s">
        <v>63</v>
      </c>
      <c r="AI52" s="4" t="s">
        <v>64</v>
      </c>
      <c r="AJ52" s="4" t="s">
        <v>65</v>
      </c>
      <c r="AK52" s="4" t="s">
        <v>66</v>
      </c>
    </row>
    <row r="53" spans="1:37" x14ac:dyDescent="0.25">
      <c r="A53" s="5" t="s">
        <v>33</v>
      </c>
      <c r="B53" s="8">
        <f>SUM(B13:AI13)</f>
        <v>92.34</v>
      </c>
      <c r="C53" s="15">
        <f>SUM(B33:AI33)</f>
        <v>186.60000000000002</v>
      </c>
      <c r="D53" s="8">
        <f>SUM(B43:AI43)</f>
        <v>11196</v>
      </c>
      <c r="E53" s="8">
        <f>SUM(B13:H13,K13:AI13)</f>
        <v>90.66</v>
      </c>
      <c r="F53" s="8">
        <f>SUM(B33:H33,K33:AI33)</f>
        <v>184.83600000000001</v>
      </c>
      <c r="G53" s="8">
        <f>SUM(B43:H43,K43:AI43)</f>
        <v>11090.16</v>
      </c>
      <c r="H53" s="8">
        <f>SUM(I13:J13)</f>
        <v>1.68</v>
      </c>
      <c r="I53" s="8">
        <f>SUM(I33:J33)</f>
        <v>1.764</v>
      </c>
      <c r="J53" s="8">
        <f>SUM(I43:J43)</f>
        <v>105.84</v>
      </c>
      <c r="K53" s="8">
        <f>SUM(B13+C13+E13+H13+L13+M13+N13+P13+Q13+S13+AE13+AG13)</f>
        <v>77.36</v>
      </c>
      <c r="L53" s="8">
        <f>SUM(B33+C33+E33+H33+L33+M33+N33+P33+Q33+S33+AE33+AG33)</f>
        <v>136.976</v>
      </c>
      <c r="M53" s="8">
        <f>SUM(B43+C43+E43+H43+L43+M43+N43+P43+Q43+S43+AE43+AG43)</f>
        <v>8218.56</v>
      </c>
      <c r="N53" s="8">
        <f>SUM(D13+F13+G13+K13+O13+Q13+R13+T13+U13+X13+Y13+Z13+AF13+AH13+AI13)</f>
        <v>13.299999999999999</v>
      </c>
      <c r="O53" s="8">
        <f>SUM(D33+F33+G33+K33+O33+Q33+R33+T33+U33+X33+Y33+Z33+AF33+AH33+AI33)</f>
        <v>47.860000000000007</v>
      </c>
      <c r="P53" s="8">
        <f>SUM(D43+F43+G43+K43+O43+Q43+R43+T43+U43+X43+Y43+Z43+AF43+AH43+AI43)</f>
        <v>2871.6</v>
      </c>
      <c r="Q53" s="8">
        <f>SUM(V13+W13)</f>
        <v>0</v>
      </c>
      <c r="R53" s="8">
        <f>SUM(V33+W33)</f>
        <v>0</v>
      </c>
      <c r="S53" s="8">
        <f>SUM(V43+W43)</f>
        <v>0</v>
      </c>
      <c r="T53" s="8">
        <f>N53+Q53</f>
        <v>13.299999999999999</v>
      </c>
      <c r="U53" s="8">
        <f>O53+R53</f>
        <v>47.860000000000007</v>
      </c>
      <c r="V53" s="8">
        <f>P53+S53</f>
        <v>2871.6</v>
      </c>
      <c r="W53" s="8">
        <f>SUM(B13+C13+D13+E13+F13+G13+K13+L13+M13+N13+O13)</f>
        <v>28.36</v>
      </c>
      <c r="X53" s="8">
        <f>SUM(B33+C33+D33+E33+F33+G33+K33+L33+M33+N33+O33)</f>
        <v>81.704000000000008</v>
      </c>
      <c r="Y53" s="8">
        <f>SUM(B43+C43+D43+E43+F43+G43+K43+L43+M43+N43+O43)</f>
        <v>4902.2400000000007</v>
      </c>
      <c r="Z53" s="8">
        <f>SUM(AE13+AF13+AG13+AH13+AI13)</f>
        <v>45.5</v>
      </c>
      <c r="AA53" s="8">
        <f>SUM(AE33:AI33)</f>
        <v>74.900000000000006</v>
      </c>
      <c r="AB53" s="8">
        <f>SUM(AE43:AI43)</f>
        <v>4494</v>
      </c>
      <c r="AC53" s="10">
        <f>SUM(T13:Z13,AB13,AD13)</f>
        <v>1.1200000000000001</v>
      </c>
      <c r="AD53" s="10">
        <f>SUM(T33:Z33,AB33,AD33)</f>
        <v>3.62</v>
      </c>
      <c r="AE53" s="8">
        <f>SUM(T43:Z43,AB43,AD43)</f>
        <v>217.2</v>
      </c>
      <c r="AF53" s="11">
        <f>SUM(P13+Q13+R13+S13)</f>
        <v>14.84</v>
      </c>
      <c r="AG53" s="8">
        <f>SUM(P33:S33)</f>
        <v>23.1</v>
      </c>
      <c r="AH53" s="8">
        <f>SUM(P43:S43)</f>
        <v>1386</v>
      </c>
      <c r="AI53" s="8">
        <f>SUM(H13:J13)</f>
        <v>2.52</v>
      </c>
      <c r="AJ53" s="8">
        <f>SUM(H33:J33)</f>
        <v>3.2759999999999998</v>
      </c>
      <c r="AK53" s="8">
        <f>SUM(H43:J43)</f>
        <v>196.56</v>
      </c>
    </row>
    <row r="54" spans="1:37" x14ac:dyDescent="0.25">
      <c r="A54" s="5" t="s">
        <v>34</v>
      </c>
      <c r="B54" s="8">
        <f t="shared" ref="B54:B59" si="56">SUM(B14:AI14)</f>
        <v>227.68</v>
      </c>
      <c r="C54" s="15">
        <f t="shared" ref="C54:C59" si="57">SUM(B34:AI34)</f>
        <v>594.96</v>
      </c>
      <c r="D54" s="8">
        <f t="shared" ref="D54:D59" si="58">SUM(B44:AI44)</f>
        <v>35697.599999999999</v>
      </c>
      <c r="E54" s="8">
        <f t="shared" ref="E54:E59" si="59">SUM(B14:H14,K14:AI14)</f>
        <v>185.68</v>
      </c>
      <c r="F54" s="8">
        <f t="shared" ref="F54:F59" si="60">SUM(B34:H34,K34:AI34)</f>
        <v>550.16</v>
      </c>
      <c r="G54" s="8">
        <f t="shared" ref="G54:G59" si="61">SUM(B44:H44,K44:AI44)</f>
        <v>33009.599999999999</v>
      </c>
      <c r="H54" s="8">
        <f t="shared" ref="H54:H59" si="62">SUM(I14:J14)</f>
        <v>42</v>
      </c>
      <c r="I54" s="8">
        <f t="shared" ref="I54:I59" si="63">SUM(I34:J34)</f>
        <v>44.800000000000004</v>
      </c>
      <c r="J54" s="8">
        <f t="shared" ref="J54:J59" si="64">SUM(I44:J44)</f>
        <v>2688</v>
      </c>
      <c r="K54" s="8">
        <f t="shared" ref="K54:K59" si="65">SUM(B14+C14+E14+H14+L14+M14+N14+P14+Q14+S14+AE14+AG14)</f>
        <v>83.34</v>
      </c>
      <c r="L54" s="8">
        <f t="shared" ref="L54:L59" si="66">SUM(B34+C34+E34+H34+L34+M34+N34+P34+Q34+S34+AE34+AG34)</f>
        <v>187.25</v>
      </c>
      <c r="M54" s="8">
        <f t="shared" ref="M54:M59" si="67">SUM(B44+C44+E44+H44+L44+M44+N44+P44+Q44+S44+AE44+AG44)</f>
        <v>11235</v>
      </c>
      <c r="N54" s="8">
        <f t="shared" ref="N54:N59" si="68">SUM(D14+F14+G14+K14+O14+Q14+R14+T14+U14+X14+Y14+Z14+AF14+AH14+AI14)</f>
        <v>103.34</v>
      </c>
      <c r="O54" s="8">
        <f t="shared" ref="O54:O59" si="69">SUM(D34+F34+G34+K34+O34+Q34+R34+T34+U34+X34+Y34+Z34+AF34+AH34+AI34)</f>
        <v>359.61</v>
      </c>
      <c r="P54" s="8">
        <f t="shared" ref="P54:P59" si="70">SUM(D44+F44+G44+K44+O44+Q44+R44+T44+U44+X44+Y44+Z44+AF44+AH44+AI44)</f>
        <v>21576.6</v>
      </c>
      <c r="Q54" s="8">
        <f t="shared" ref="Q54:Q59" si="71">SUM(V14+W14)</f>
        <v>1.5</v>
      </c>
      <c r="R54" s="8">
        <f t="shared" ref="R54:R59" si="72">SUM(V34+W34)</f>
        <v>10</v>
      </c>
      <c r="S54" s="8">
        <f t="shared" ref="S54:S59" si="73">SUM(V44+W44)</f>
        <v>600</v>
      </c>
      <c r="T54" s="8">
        <f t="shared" ref="T54:T59" si="74">N54+Q54</f>
        <v>104.84</v>
      </c>
      <c r="U54" s="8">
        <f t="shared" ref="U54:U59" si="75">O54+R54</f>
        <v>369.61</v>
      </c>
      <c r="V54" s="8">
        <f t="shared" ref="V54:V59" si="76">P54+S54</f>
        <v>22176.6</v>
      </c>
      <c r="W54" s="8">
        <f t="shared" ref="W54:W59" si="77">SUM(B14+C14+D14+E14+F14+G14+K14+L14+M14+N14+O14)</f>
        <v>112.34</v>
      </c>
      <c r="X54" s="8">
        <f t="shared" ref="X54:X59" si="78">SUM(B34+C34+D34+E34+F34+G34+K34+L34+M34+N34+O34)</f>
        <v>322.90000000000003</v>
      </c>
      <c r="Y54" s="8">
        <f t="shared" ref="Y54:Y59" si="79">SUM(B44+C44+D44+E44+F44+G44+K44+L44+M44+N44+O44)</f>
        <v>19374</v>
      </c>
      <c r="Z54" s="8">
        <f t="shared" ref="Z54:Z59" si="80">SUM(AE14+AF14+AG14+AH14+AI14)</f>
        <v>46.34</v>
      </c>
      <c r="AA54" s="8">
        <f t="shared" ref="AA54:AA59" si="81">SUM(AE34:AI34)</f>
        <v>121.31</v>
      </c>
      <c r="AB54" s="8">
        <f t="shared" ref="AB54:AB59" si="82">SUM(AE44:AI44)</f>
        <v>7278.6</v>
      </c>
      <c r="AC54" s="10">
        <f t="shared" ref="AC54:AC59" si="83">SUM(T14:Z14,AB14,AD14)</f>
        <v>8.5</v>
      </c>
      <c r="AD54" s="10">
        <f t="shared" ref="AD54:AD59" si="84">SUM(T34:Z34,AB34,AD34)</f>
        <v>41.6</v>
      </c>
      <c r="AE54" s="8">
        <f t="shared" ref="AE54:AE59" si="85">SUM(T44:Z44,AB44,AD44)</f>
        <v>2496</v>
      </c>
      <c r="AF54" s="11">
        <f t="shared" ref="AF54:AF59" si="86">SUM(P14+Q14+R14+S14)</f>
        <v>14</v>
      </c>
      <c r="AG54" s="8">
        <f t="shared" ref="AG54:AG59" si="87">SUM(P34:S34)</f>
        <v>50.75</v>
      </c>
      <c r="AH54" s="8">
        <f t="shared" ref="AH54:AH59" si="88">SUM(P44:S44)</f>
        <v>3045</v>
      </c>
      <c r="AI54" s="8">
        <f t="shared" ref="AI54:AI59" si="89">SUM(H14:J14)</f>
        <v>45.5</v>
      </c>
      <c r="AJ54" s="8">
        <f t="shared" ref="AJ54:AJ59" si="90">SUM(H34:J34)</f>
        <v>51.100000000000009</v>
      </c>
      <c r="AK54" s="8">
        <f t="shared" ref="AK54:AK59" si="91">SUM(H44:J44)</f>
        <v>3066</v>
      </c>
    </row>
    <row r="55" spans="1:37" x14ac:dyDescent="0.25">
      <c r="A55" s="5" t="s">
        <v>35</v>
      </c>
      <c r="B55" s="8">
        <f t="shared" si="56"/>
        <v>0</v>
      </c>
      <c r="C55" s="15">
        <f t="shared" si="57"/>
        <v>0</v>
      </c>
      <c r="D55" s="8">
        <f t="shared" si="58"/>
        <v>0</v>
      </c>
      <c r="E55" s="8">
        <f t="shared" si="59"/>
        <v>0</v>
      </c>
      <c r="F55" s="8">
        <f t="shared" si="60"/>
        <v>0</v>
      </c>
      <c r="G55" s="8">
        <f t="shared" si="61"/>
        <v>0</v>
      </c>
      <c r="H55" s="8">
        <f t="shared" si="62"/>
        <v>0</v>
      </c>
      <c r="I55" s="8">
        <f t="shared" si="63"/>
        <v>0</v>
      </c>
      <c r="J55" s="8">
        <f t="shared" si="64"/>
        <v>0</v>
      </c>
      <c r="K55" s="8">
        <f t="shared" si="65"/>
        <v>0</v>
      </c>
      <c r="L55" s="8">
        <f t="shared" si="66"/>
        <v>0</v>
      </c>
      <c r="M55" s="8">
        <f t="shared" si="67"/>
        <v>0</v>
      </c>
      <c r="N55" s="8">
        <f t="shared" si="68"/>
        <v>0</v>
      </c>
      <c r="O55" s="8">
        <f t="shared" si="69"/>
        <v>0</v>
      </c>
      <c r="P55" s="8">
        <f t="shared" si="70"/>
        <v>0</v>
      </c>
      <c r="Q55" s="8">
        <f t="shared" si="71"/>
        <v>0</v>
      </c>
      <c r="R55" s="8">
        <f t="shared" si="72"/>
        <v>0</v>
      </c>
      <c r="S55" s="8">
        <f t="shared" si="73"/>
        <v>0</v>
      </c>
      <c r="T55" s="8">
        <f t="shared" si="74"/>
        <v>0</v>
      </c>
      <c r="U55" s="8">
        <f t="shared" si="75"/>
        <v>0</v>
      </c>
      <c r="V55" s="8">
        <f t="shared" si="76"/>
        <v>0</v>
      </c>
      <c r="W55" s="8">
        <f t="shared" si="77"/>
        <v>0</v>
      </c>
      <c r="X55" s="8">
        <f t="shared" si="78"/>
        <v>0</v>
      </c>
      <c r="Y55" s="8">
        <f t="shared" si="79"/>
        <v>0</v>
      </c>
      <c r="Z55" s="8">
        <f t="shared" si="80"/>
        <v>0</v>
      </c>
      <c r="AA55" s="8">
        <f t="shared" si="81"/>
        <v>0</v>
      </c>
      <c r="AB55" s="8">
        <f t="shared" si="82"/>
        <v>0</v>
      </c>
      <c r="AC55" s="10">
        <f t="shared" si="83"/>
        <v>0</v>
      </c>
      <c r="AD55" s="10">
        <f t="shared" si="84"/>
        <v>0</v>
      </c>
      <c r="AE55" s="8">
        <f t="shared" si="85"/>
        <v>0</v>
      </c>
      <c r="AF55" s="11">
        <f t="shared" si="86"/>
        <v>0</v>
      </c>
      <c r="AG55" s="8">
        <f t="shared" si="87"/>
        <v>0</v>
      </c>
      <c r="AH55" s="8">
        <f t="shared" si="88"/>
        <v>0</v>
      </c>
      <c r="AI55" s="8">
        <f t="shared" si="89"/>
        <v>0</v>
      </c>
      <c r="AJ55" s="8">
        <f t="shared" si="90"/>
        <v>0</v>
      </c>
      <c r="AK55" s="8">
        <f t="shared" si="91"/>
        <v>0</v>
      </c>
    </row>
    <row r="56" spans="1:37" x14ac:dyDescent="0.25">
      <c r="A56" s="5" t="s">
        <v>35</v>
      </c>
      <c r="B56" s="8">
        <f t="shared" si="56"/>
        <v>0</v>
      </c>
      <c r="C56" s="15">
        <f t="shared" si="57"/>
        <v>0</v>
      </c>
      <c r="D56" s="8">
        <f t="shared" si="58"/>
        <v>0</v>
      </c>
      <c r="E56" s="8">
        <f t="shared" si="59"/>
        <v>0</v>
      </c>
      <c r="F56" s="8">
        <f t="shared" si="60"/>
        <v>0</v>
      </c>
      <c r="G56" s="8">
        <f t="shared" si="61"/>
        <v>0</v>
      </c>
      <c r="H56" s="8">
        <f t="shared" si="62"/>
        <v>0</v>
      </c>
      <c r="I56" s="8">
        <f t="shared" si="63"/>
        <v>0</v>
      </c>
      <c r="J56" s="8">
        <f t="shared" si="64"/>
        <v>0</v>
      </c>
      <c r="K56" s="8">
        <f t="shared" si="65"/>
        <v>0</v>
      </c>
      <c r="L56" s="8">
        <f t="shared" si="66"/>
        <v>0</v>
      </c>
      <c r="M56" s="8">
        <f t="shared" si="67"/>
        <v>0</v>
      </c>
      <c r="N56" s="8">
        <f t="shared" si="68"/>
        <v>0</v>
      </c>
      <c r="O56" s="8">
        <f t="shared" si="69"/>
        <v>0</v>
      </c>
      <c r="P56" s="8">
        <f t="shared" si="70"/>
        <v>0</v>
      </c>
      <c r="Q56" s="8">
        <f t="shared" si="71"/>
        <v>0</v>
      </c>
      <c r="R56" s="8">
        <f t="shared" si="72"/>
        <v>0</v>
      </c>
      <c r="S56" s="8">
        <f t="shared" si="73"/>
        <v>0</v>
      </c>
      <c r="T56" s="8">
        <f t="shared" si="74"/>
        <v>0</v>
      </c>
      <c r="U56" s="8">
        <f t="shared" si="75"/>
        <v>0</v>
      </c>
      <c r="V56" s="8">
        <f t="shared" si="76"/>
        <v>0</v>
      </c>
      <c r="W56" s="8">
        <f t="shared" si="77"/>
        <v>0</v>
      </c>
      <c r="X56" s="8">
        <f t="shared" si="78"/>
        <v>0</v>
      </c>
      <c r="Y56" s="8">
        <f t="shared" si="79"/>
        <v>0</v>
      </c>
      <c r="Z56" s="8">
        <f t="shared" si="80"/>
        <v>0</v>
      </c>
      <c r="AA56" s="8">
        <f t="shared" si="81"/>
        <v>0</v>
      </c>
      <c r="AB56" s="8">
        <f t="shared" si="82"/>
        <v>0</v>
      </c>
      <c r="AC56" s="10">
        <f t="shared" si="83"/>
        <v>0</v>
      </c>
      <c r="AD56" s="10">
        <f t="shared" si="84"/>
        <v>0</v>
      </c>
      <c r="AE56" s="8">
        <f t="shared" si="85"/>
        <v>0</v>
      </c>
      <c r="AF56" s="11">
        <f t="shared" si="86"/>
        <v>0</v>
      </c>
      <c r="AG56" s="8">
        <f t="shared" si="87"/>
        <v>0</v>
      </c>
      <c r="AH56" s="8">
        <f t="shared" si="88"/>
        <v>0</v>
      </c>
      <c r="AI56" s="8">
        <f t="shared" si="89"/>
        <v>0</v>
      </c>
      <c r="AJ56" s="8">
        <f t="shared" si="90"/>
        <v>0</v>
      </c>
      <c r="AK56" s="8">
        <f t="shared" si="91"/>
        <v>0</v>
      </c>
    </row>
    <row r="57" spans="1:37" x14ac:dyDescent="0.25">
      <c r="A57" s="5" t="s">
        <v>35</v>
      </c>
      <c r="B57" s="8">
        <f t="shared" si="56"/>
        <v>0</v>
      </c>
      <c r="C57" s="15">
        <f t="shared" si="57"/>
        <v>0</v>
      </c>
      <c r="D57" s="8">
        <f t="shared" si="58"/>
        <v>0</v>
      </c>
      <c r="E57" s="8">
        <f t="shared" si="59"/>
        <v>0</v>
      </c>
      <c r="F57" s="8">
        <f t="shared" si="60"/>
        <v>0</v>
      </c>
      <c r="G57" s="8">
        <f t="shared" si="61"/>
        <v>0</v>
      </c>
      <c r="H57" s="8">
        <f t="shared" si="62"/>
        <v>0</v>
      </c>
      <c r="I57" s="8">
        <f t="shared" si="63"/>
        <v>0</v>
      </c>
      <c r="J57" s="8">
        <f t="shared" si="64"/>
        <v>0</v>
      </c>
      <c r="K57" s="8">
        <f t="shared" si="65"/>
        <v>0</v>
      </c>
      <c r="L57" s="8">
        <f t="shared" si="66"/>
        <v>0</v>
      </c>
      <c r="M57" s="8">
        <f t="shared" si="67"/>
        <v>0</v>
      </c>
      <c r="N57" s="8">
        <f t="shared" si="68"/>
        <v>0</v>
      </c>
      <c r="O57" s="8">
        <f t="shared" si="69"/>
        <v>0</v>
      </c>
      <c r="P57" s="8">
        <f t="shared" si="70"/>
        <v>0</v>
      </c>
      <c r="Q57" s="8">
        <f t="shared" si="71"/>
        <v>0</v>
      </c>
      <c r="R57" s="8">
        <f t="shared" si="72"/>
        <v>0</v>
      </c>
      <c r="S57" s="8">
        <f t="shared" si="73"/>
        <v>0</v>
      </c>
      <c r="T57" s="8">
        <f t="shared" si="74"/>
        <v>0</v>
      </c>
      <c r="U57" s="8">
        <f t="shared" si="75"/>
        <v>0</v>
      </c>
      <c r="V57" s="8">
        <f t="shared" si="76"/>
        <v>0</v>
      </c>
      <c r="W57" s="8">
        <f t="shared" si="77"/>
        <v>0</v>
      </c>
      <c r="X57" s="8">
        <f t="shared" si="78"/>
        <v>0</v>
      </c>
      <c r="Y57" s="8">
        <f t="shared" si="79"/>
        <v>0</v>
      </c>
      <c r="Z57" s="8">
        <f t="shared" si="80"/>
        <v>0</v>
      </c>
      <c r="AA57" s="8">
        <f t="shared" si="81"/>
        <v>0</v>
      </c>
      <c r="AB57" s="8">
        <f t="shared" si="82"/>
        <v>0</v>
      </c>
      <c r="AC57" s="10">
        <f t="shared" si="83"/>
        <v>0</v>
      </c>
      <c r="AD57" s="10">
        <f t="shared" si="84"/>
        <v>0</v>
      </c>
      <c r="AE57" s="8">
        <f t="shared" si="85"/>
        <v>0</v>
      </c>
      <c r="AF57" s="11">
        <f t="shared" si="86"/>
        <v>0</v>
      </c>
      <c r="AG57" s="8">
        <f t="shared" si="87"/>
        <v>0</v>
      </c>
      <c r="AH57" s="8">
        <f t="shared" si="88"/>
        <v>0</v>
      </c>
      <c r="AI57" s="8">
        <f t="shared" si="89"/>
        <v>0</v>
      </c>
      <c r="AJ57" s="8">
        <f t="shared" si="90"/>
        <v>0</v>
      </c>
      <c r="AK57" s="8">
        <f t="shared" si="91"/>
        <v>0</v>
      </c>
    </row>
    <row r="58" spans="1:37" x14ac:dyDescent="0.25">
      <c r="A58" s="5" t="s">
        <v>35</v>
      </c>
      <c r="B58" s="8">
        <f t="shared" si="56"/>
        <v>0</v>
      </c>
      <c r="C58" s="15">
        <f t="shared" si="57"/>
        <v>0</v>
      </c>
      <c r="D58" s="8">
        <f t="shared" si="58"/>
        <v>0</v>
      </c>
      <c r="E58" s="8">
        <f t="shared" si="59"/>
        <v>0</v>
      </c>
      <c r="F58" s="8">
        <f t="shared" si="60"/>
        <v>0</v>
      </c>
      <c r="G58" s="8">
        <f t="shared" si="61"/>
        <v>0</v>
      </c>
      <c r="H58" s="8">
        <f t="shared" si="62"/>
        <v>0</v>
      </c>
      <c r="I58" s="8">
        <f t="shared" si="63"/>
        <v>0</v>
      </c>
      <c r="J58" s="8">
        <f t="shared" si="64"/>
        <v>0</v>
      </c>
      <c r="K58" s="8">
        <f t="shared" si="65"/>
        <v>0</v>
      </c>
      <c r="L58" s="8">
        <f t="shared" si="66"/>
        <v>0</v>
      </c>
      <c r="M58" s="8">
        <f t="shared" si="67"/>
        <v>0</v>
      </c>
      <c r="N58" s="8">
        <f t="shared" si="68"/>
        <v>0</v>
      </c>
      <c r="O58" s="8">
        <f t="shared" si="69"/>
        <v>0</v>
      </c>
      <c r="P58" s="8">
        <f t="shared" si="70"/>
        <v>0</v>
      </c>
      <c r="Q58" s="8">
        <f t="shared" si="71"/>
        <v>0</v>
      </c>
      <c r="R58" s="8">
        <f t="shared" si="72"/>
        <v>0</v>
      </c>
      <c r="S58" s="8">
        <f t="shared" si="73"/>
        <v>0</v>
      </c>
      <c r="T58" s="8">
        <f t="shared" si="74"/>
        <v>0</v>
      </c>
      <c r="U58" s="8">
        <f t="shared" si="75"/>
        <v>0</v>
      </c>
      <c r="V58" s="8">
        <f t="shared" si="76"/>
        <v>0</v>
      </c>
      <c r="W58" s="8">
        <f t="shared" si="77"/>
        <v>0</v>
      </c>
      <c r="X58" s="8">
        <f t="shared" si="78"/>
        <v>0</v>
      </c>
      <c r="Y58" s="8">
        <f t="shared" si="79"/>
        <v>0</v>
      </c>
      <c r="Z58" s="8">
        <f t="shared" si="80"/>
        <v>0</v>
      </c>
      <c r="AA58" s="8">
        <f t="shared" si="81"/>
        <v>0</v>
      </c>
      <c r="AB58" s="8">
        <f t="shared" si="82"/>
        <v>0</v>
      </c>
      <c r="AC58" s="10">
        <f t="shared" si="83"/>
        <v>0</v>
      </c>
      <c r="AD58" s="10">
        <f t="shared" si="84"/>
        <v>0</v>
      </c>
      <c r="AE58" s="8">
        <f t="shared" si="85"/>
        <v>0</v>
      </c>
      <c r="AF58" s="11">
        <f t="shared" si="86"/>
        <v>0</v>
      </c>
      <c r="AG58" s="8">
        <f t="shared" si="87"/>
        <v>0</v>
      </c>
      <c r="AH58" s="8">
        <f t="shared" si="88"/>
        <v>0</v>
      </c>
      <c r="AI58" s="8">
        <f t="shared" si="89"/>
        <v>0</v>
      </c>
      <c r="AJ58" s="8">
        <f t="shared" si="90"/>
        <v>0</v>
      </c>
      <c r="AK58" s="8">
        <f t="shared" si="91"/>
        <v>0</v>
      </c>
    </row>
    <row r="59" spans="1:37" ht="15.75" thickBot="1" x14ac:dyDescent="0.3">
      <c r="A59" s="5" t="s">
        <v>35</v>
      </c>
      <c r="B59" s="8">
        <f t="shared" si="56"/>
        <v>0</v>
      </c>
      <c r="C59" s="16">
        <f t="shared" si="57"/>
        <v>0</v>
      </c>
      <c r="D59" s="8">
        <f t="shared" si="58"/>
        <v>0</v>
      </c>
      <c r="E59" s="8">
        <f t="shared" si="59"/>
        <v>0</v>
      </c>
      <c r="F59" s="8">
        <f t="shared" si="60"/>
        <v>0</v>
      </c>
      <c r="G59" s="8">
        <f t="shared" si="61"/>
        <v>0</v>
      </c>
      <c r="H59" s="8">
        <f t="shared" si="62"/>
        <v>0</v>
      </c>
      <c r="I59" s="8">
        <f t="shared" si="63"/>
        <v>0</v>
      </c>
      <c r="J59" s="8">
        <f t="shared" si="64"/>
        <v>0</v>
      </c>
      <c r="K59" s="8">
        <f t="shared" si="65"/>
        <v>0</v>
      </c>
      <c r="L59" s="8">
        <f t="shared" si="66"/>
        <v>0</v>
      </c>
      <c r="M59" s="8">
        <f t="shared" si="67"/>
        <v>0</v>
      </c>
      <c r="N59" s="8">
        <f t="shared" si="68"/>
        <v>0</v>
      </c>
      <c r="O59" s="8">
        <f t="shared" si="69"/>
        <v>0</v>
      </c>
      <c r="P59" s="8">
        <f t="shared" si="70"/>
        <v>0</v>
      </c>
      <c r="Q59" s="8">
        <f t="shared" si="71"/>
        <v>0</v>
      </c>
      <c r="R59" s="8">
        <f t="shared" si="72"/>
        <v>0</v>
      </c>
      <c r="S59" s="8">
        <f t="shared" si="73"/>
        <v>0</v>
      </c>
      <c r="T59" s="8">
        <f t="shared" si="74"/>
        <v>0</v>
      </c>
      <c r="U59" s="8">
        <f t="shared" si="75"/>
        <v>0</v>
      </c>
      <c r="V59" s="8">
        <f t="shared" si="76"/>
        <v>0</v>
      </c>
      <c r="W59" s="8">
        <f t="shared" si="77"/>
        <v>0</v>
      </c>
      <c r="X59" s="8">
        <f t="shared" si="78"/>
        <v>0</v>
      </c>
      <c r="Y59" s="8">
        <f t="shared" si="79"/>
        <v>0</v>
      </c>
      <c r="Z59" s="8">
        <f t="shared" si="80"/>
        <v>0</v>
      </c>
      <c r="AA59" s="8">
        <f t="shared" si="81"/>
        <v>0</v>
      </c>
      <c r="AB59" s="8">
        <f t="shared" si="82"/>
        <v>0</v>
      </c>
      <c r="AC59" s="10">
        <f t="shared" si="83"/>
        <v>0</v>
      </c>
      <c r="AD59" s="10">
        <f t="shared" si="84"/>
        <v>0</v>
      </c>
      <c r="AE59" s="8">
        <f t="shared" si="85"/>
        <v>0</v>
      </c>
      <c r="AF59" s="11">
        <f t="shared" si="86"/>
        <v>0</v>
      </c>
      <c r="AG59" s="8">
        <f t="shared" si="87"/>
        <v>0</v>
      </c>
      <c r="AH59" s="8">
        <f t="shared" si="88"/>
        <v>0</v>
      </c>
      <c r="AI59" s="8">
        <f t="shared" si="89"/>
        <v>0</v>
      </c>
      <c r="AJ59" s="8">
        <f t="shared" si="90"/>
        <v>0</v>
      </c>
      <c r="AK59" s="8">
        <f t="shared" si="91"/>
        <v>0</v>
      </c>
    </row>
    <row r="60" spans="1:37" s="7" customFormat="1" x14ac:dyDescent="0.25">
      <c r="B60" s="8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0"/>
      <c r="AD60" s="10"/>
      <c r="AE60" s="8"/>
      <c r="AF60" s="11"/>
      <c r="AG60" s="8"/>
      <c r="AH60" s="8"/>
      <c r="AI60" s="8"/>
      <c r="AJ60" s="8"/>
      <c r="AK60" s="8"/>
    </row>
    <row r="61" spans="1:37" x14ac:dyDescent="0.25">
      <c r="A61" s="7" t="s">
        <v>71</v>
      </c>
      <c r="B61" s="8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0"/>
      <c r="AD61" s="10"/>
      <c r="AE61" s="8"/>
      <c r="AF61" s="11"/>
      <c r="AG61" s="8"/>
      <c r="AH61" s="8"/>
      <c r="AI61" s="8"/>
      <c r="AJ61" s="8"/>
      <c r="AK61" s="8"/>
    </row>
    <row r="62" spans="1:37" x14ac:dyDescent="0.25">
      <c r="A62" s="7" t="s">
        <v>87</v>
      </c>
    </row>
    <row r="64" spans="1:37" x14ac:dyDescent="0.25">
      <c r="A64" s="1" t="s">
        <v>77</v>
      </c>
    </row>
    <row r="65" spans="1:1" x14ac:dyDescent="0.25">
      <c r="A65" s="2" t="s">
        <v>76</v>
      </c>
    </row>
    <row r="66" spans="1:1" x14ac:dyDescent="0.25">
      <c r="A66" s="3" t="s">
        <v>78</v>
      </c>
    </row>
    <row r="67" spans="1:1" ht="15.75" x14ac:dyDescent="0.25">
      <c r="A67" s="19" t="s">
        <v>79</v>
      </c>
    </row>
    <row r="68" spans="1:1" ht="15.75" x14ac:dyDescent="0.25">
      <c r="A68" s="18"/>
    </row>
    <row r="69" spans="1:1" ht="15.75" x14ac:dyDescent="0.25">
      <c r="A69" s="17"/>
    </row>
  </sheetData>
  <mergeCells count="6">
    <mergeCell ref="B51:AK51"/>
    <mergeCell ref="B1:AI1"/>
    <mergeCell ref="B11:AI11"/>
    <mergeCell ref="B21:AI21"/>
    <mergeCell ref="B31:AI31"/>
    <mergeCell ref="B41:AI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de Place Knudsen</dc:creator>
  <cp:lastModifiedBy>Signe de Place Knudsen</cp:lastModifiedBy>
  <dcterms:created xsi:type="dcterms:W3CDTF">2021-02-09T09:50:53Z</dcterms:created>
  <dcterms:modified xsi:type="dcterms:W3CDTF">2021-02-18T08:56:12Z</dcterms:modified>
</cp:coreProperties>
</file>